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0455" windowHeight="6570"/>
  </bookViews>
  <sheets>
    <sheet name="Instructions" sheetId="241" r:id="rId1"/>
    <sheet name="EScalc" sheetId="240" r:id="rId2"/>
    <sheet name="Example Data" sheetId="242" r:id="rId3"/>
  </sheets>
  <calcPr calcId="145621"/>
</workbook>
</file>

<file path=xl/calcChain.xml><?xml version="1.0" encoding="utf-8"?>
<calcChain xmlns="http://schemas.openxmlformats.org/spreadsheetml/2006/main">
  <c r="B53" i="240" l="1"/>
  <c r="C5" i="240"/>
  <c r="E5" i="240"/>
  <c r="D5" i="240"/>
  <c r="F5" i="240"/>
  <c r="G5" i="240"/>
  <c r="C4" i="240"/>
  <c r="E4" i="240"/>
  <c r="D4" i="240"/>
  <c r="F4" i="240"/>
  <c r="G4" i="240"/>
  <c r="H5" i="240"/>
  <c r="C6" i="240"/>
  <c r="E6" i="240"/>
  <c r="D6" i="240"/>
  <c r="F6" i="240"/>
  <c r="G6" i="240"/>
  <c r="H6" i="240"/>
  <c r="C7" i="240"/>
  <c r="E7" i="240"/>
  <c r="D7" i="240"/>
  <c r="F7" i="240"/>
  <c r="G7" i="240"/>
  <c r="H7" i="240"/>
  <c r="C8" i="240"/>
  <c r="E8" i="240"/>
  <c r="D8" i="240"/>
  <c r="F8" i="240"/>
  <c r="G8" i="240"/>
  <c r="H8" i="240"/>
  <c r="C9" i="240"/>
  <c r="E9" i="240"/>
  <c r="D9" i="240"/>
  <c r="F9" i="240"/>
  <c r="G9" i="240"/>
  <c r="H9" i="240"/>
  <c r="C10" i="240"/>
  <c r="E10" i="240"/>
  <c r="D10" i="240"/>
  <c r="F10" i="240"/>
  <c r="G10" i="240"/>
  <c r="H10" i="240"/>
  <c r="C11" i="240"/>
  <c r="E11" i="240"/>
  <c r="D11" i="240"/>
  <c r="F11" i="240"/>
  <c r="G11" i="240"/>
  <c r="H11" i="240"/>
  <c r="C12" i="240"/>
  <c r="E12" i="240"/>
  <c r="D12" i="240"/>
  <c r="F12" i="240"/>
  <c r="G12" i="240"/>
  <c r="H12" i="240"/>
  <c r="C13" i="240"/>
  <c r="E13" i="240"/>
  <c r="D13" i="240"/>
  <c r="F13" i="240"/>
  <c r="G13" i="240"/>
  <c r="H13" i="240"/>
  <c r="C14" i="240"/>
  <c r="E14" i="240"/>
  <c r="D14" i="240"/>
  <c r="F14" i="240"/>
  <c r="G14" i="240"/>
  <c r="H14" i="240"/>
  <c r="C15" i="240"/>
  <c r="E15" i="240"/>
  <c r="D15" i="240"/>
  <c r="F15" i="240"/>
  <c r="G15" i="240"/>
  <c r="H15" i="240"/>
  <c r="C16" i="240"/>
  <c r="E16" i="240"/>
  <c r="D16" i="240"/>
  <c r="F16" i="240"/>
  <c r="G16" i="240"/>
  <c r="H16" i="240"/>
  <c r="C17" i="240"/>
  <c r="E17" i="240"/>
  <c r="D17" i="240"/>
  <c r="F17" i="240"/>
  <c r="G17" i="240"/>
  <c r="H17" i="240"/>
  <c r="C18" i="240"/>
  <c r="E18" i="240"/>
  <c r="D18" i="240"/>
  <c r="F18" i="240"/>
  <c r="G18" i="240"/>
  <c r="H18" i="240"/>
  <c r="C19" i="240"/>
  <c r="E19" i="240"/>
  <c r="D19" i="240"/>
  <c r="F19" i="240"/>
  <c r="G19" i="240"/>
  <c r="H19" i="240"/>
  <c r="C20" i="240"/>
  <c r="E20" i="240"/>
  <c r="D20" i="240"/>
  <c r="F20" i="240"/>
  <c r="G20" i="240"/>
  <c r="H20" i="240"/>
  <c r="C21" i="240"/>
  <c r="E21" i="240"/>
  <c r="D21" i="240"/>
  <c r="F21" i="240"/>
  <c r="G21" i="240"/>
  <c r="H21" i="240"/>
  <c r="C22" i="240"/>
  <c r="E22" i="240"/>
  <c r="D22" i="240"/>
  <c r="F22" i="240"/>
  <c r="G22" i="240"/>
  <c r="H22" i="240"/>
  <c r="C23" i="240"/>
  <c r="E23" i="240"/>
  <c r="D23" i="240"/>
  <c r="F23" i="240"/>
  <c r="G23" i="240"/>
  <c r="H23" i="240"/>
  <c r="C24" i="240"/>
  <c r="E24" i="240"/>
  <c r="D24" i="240"/>
  <c r="F24" i="240"/>
  <c r="G24" i="240"/>
  <c r="H24" i="240"/>
  <c r="C25" i="240"/>
  <c r="E25" i="240"/>
  <c r="D25" i="240"/>
  <c r="F25" i="240"/>
  <c r="G25" i="240"/>
  <c r="H25" i="240"/>
  <c r="C26" i="240"/>
  <c r="E26" i="240"/>
  <c r="D26" i="240"/>
  <c r="F26" i="240"/>
  <c r="G26" i="240"/>
  <c r="H26" i="240"/>
  <c r="C27" i="240"/>
  <c r="E27" i="240"/>
  <c r="D27" i="240"/>
  <c r="F27" i="240"/>
  <c r="G27" i="240"/>
  <c r="H27" i="240"/>
  <c r="C28" i="240"/>
  <c r="E28" i="240"/>
  <c r="D28" i="240"/>
  <c r="F28" i="240"/>
  <c r="G28" i="240"/>
  <c r="H28" i="240"/>
  <c r="C29" i="240"/>
  <c r="E29" i="240"/>
  <c r="D29" i="240"/>
  <c r="F29" i="240"/>
  <c r="G29" i="240"/>
  <c r="H29" i="240"/>
  <c r="C30" i="240"/>
  <c r="E30" i="240"/>
  <c r="D30" i="240"/>
  <c r="F30" i="240"/>
  <c r="G30" i="240"/>
  <c r="H30" i="240"/>
  <c r="C31" i="240"/>
  <c r="E31" i="240"/>
  <c r="D31" i="240"/>
  <c r="F31" i="240"/>
  <c r="G31" i="240"/>
  <c r="H31" i="240"/>
  <c r="C32" i="240"/>
  <c r="E32" i="240"/>
  <c r="D32" i="240"/>
  <c r="F32" i="240"/>
  <c r="G32" i="240"/>
  <c r="H32" i="240"/>
  <c r="C33" i="240"/>
  <c r="E33" i="240"/>
  <c r="D33" i="240"/>
  <c r="F33" i="240"/>
  <c r="G33" i="240"/>
  <c r="H33" i="240"/>
  <c r="C34" i="240"/>
  <c r="E34" i="240"/>
  <c r="D34" i="240"/>
  <c r="F34" i="240"/>
  <c r="G34" i="240"/>
  <c r="H34" i="240"/>
  <c r="C35" i="240"/>
  <c r="E35" i="240"/>
  <c r="D35" i="240"/>
  <c r="F35" i="240"/>
  <c r="G35" i="240"/>
  <c r="H35" i="240"/>
  <c r="C36" i="240"/>
  <c r="E36" i="240"/>
  <c r="D36" i="240"/>
  <c r="F36" i="240"/>
  <c r="G36" i="240"/>
  <c r="H36" i="240"/>
  <c r="C37" i="240"/>
  <c r="E37" i="240"/>
  <c r="D37" i="240"/>
  <c r="F37" i="240"/>
  <c r="G37" i="240"/>
  <c r="H37" i="240"/>
  <c r="C38" i="240"/>
  <c r="E38" i="240"/>
  <c r="D38" i="240"/>
  <c r="F38" i="240"/>
  <c r="G38" i="240"/>
  <c r="H38" i="240"/>
  <c r="C39" i="240"/>
  <c r="E39" i="240"/>
  <c r="D39" i="240"/>
  <c r="F39" i="240"/>
  <c r="G39" i="240"/>
  <c r="H39" i="240"/>
  <c r="C40" i="240"/>
  <c r="E40" i="240"/>
  <c r="D40" i="240"/>
  <c r="F40" i="240"/>
  <c r="G40" i="240"/>
  <c r="H40" i="240"/>
  <c r="C41" i="240"/>
  <c r="E41" i="240"/>
  <c r="D41" i="240"/>
  <c r="F41" i="240"/>
  <c r="G41" i="240"/>
  <c r="H41" i="240"/>
  <c r="C42" i="240"/>
  <c r="E42" i="240"/>
  <c r="D42" i="240"/>
  <c r="F42" i="240"/>
  <c r="G42" i="240"/>
  <c r="H42" i="240"/>
  <c r="C43" i="240"/>
  <c r="E43" i="240"/>
  <c r="D43" i="240"/>
  <c r="F43" i="240"/>
  <c r="G43" i="240"/>
  <c r="H43" i="240"/>
  <c r="C44" i="240"/>
  <c r="E44" i="240"/>
  <c r="D44" i="240"/>
  <c r="F44" i="240"/>
  <c r="G44" i="240"/>
  <c r="H44" i="240"/>
  <c r="C45" i="240"/>
  <c r="E45" i="240"/>
  <c r="D45" i="240"/>
  <c r="F45" i="240"/>
  <c r="G45" i="240"/>
  <c r="H45" i="240"/>
  <c r="C46" i="240"/>
  <c r="E46" i="240"/>
  <c r="D46" i="240"/>
  <c r="F46" i="240"/>
  <c r="G46" i="240"/>
  <c r="H46" i="240"/>
  <c r="C47" i="240"/>
  <c r="E47" i="240"/>
  <c r="D47" i="240"/>
  <c r="F47" i="240"/>
  <c r="G47" i="240"/>
  <c r="H47" i="240"/>
  <c r="C48" i="240"/>
  <c r="E48" i="240"/>
  <c r="D48" i="240"/>
  <c r="F48" i="240"/>
  <c r="G48" i="240"/>
  <c r="H48" i="240"/>
  <c r="C49" i="240"/>
  <c r="E49" i="240"/>
  <c r="D49" i="240"/>
  <c r="F49" i="240"/>
  <c r="G49" i="240"/>
  <c r="H49" i="240"/>
  <c r="C50" i="240"/>
  <c r="E50" i="240"/>
  <c r="D50" i="240"/>
  <c r="F50" i="240"/>
  <c r="G50" i="240"/>
  <c r="H50" i="240"/>
  <c r="C51" i="240"/>
  <c r="E51" i="240"/>
  <c r="D51" i="240"/>
  <c r="F51" i="240"/>
  <c r="G51" i="240"/>
  <c r="H51" i="240"/>
  <c r="C52" i="240"/>
  <c r="E52" i="240"/>
  <c r="D52" i="240"/>
  <c r="F52" i="240"/>
  <c r="G52" i="240"/>
  <c r="H52" i="240"/>
  <c r="C3" i="240"/>
  <c r="E3" i="240"/>
  <c r="D3" i="240"/>
  <c r="F3" i="240"/>
  <c r="G3" i="240"/>
  <c r="H4" i="240"/>
  <c r="H3" i="240"/>
  <c r="L5" i="240"/>
  <c r="K3" i="240"/>
  <c r="K4" i="240"/>
  <c r="K5" i="240"/>
  <c r="M5" i="240"/>
  <c r="L6" i="240"/>
  <c r="K6" i="240"/>
  <c r="M6" i="240"/>
  <c r="L7" i="240"/>
  <c r="K7" i="240"/>
  <c r="M7" i="240"/>
  <c r="L8" i="240"/>
  <c r="K8" i="240"/>
  <c r="M8" i="240"/>
  <c r="L9" i="240"/>
  <c r="K9" i="240"/>
  <c r="M9" i="240"/>
  <c r="L10" i="240"/>
  <c r="K10" i="240"/>
  <c r="M10" i="240"/>
  <c r="L11" i="240"/>
  <c r="K11" i="240"/>
  <c r="M11" i="240"/>
  <c r="L12" i="240"/>
  <c r="K12" i="240"/>
  <c r="M12" i="240"/>
  <c r="L13" i="240"/>
  <c r="K13" i="240"/>
  <c r="M13" i="240"/>
  <c r="L14" i="240"/>
  <c r="K14" i="240"/>
  <c r="M14" i="240"/>
  <c r="L15" i="240"/>
  <c r="K15" i="240"/>
  <c r="M15" i="240"/>
  <c r="L16" i="240"/>
  <c r="K16" i="240"/>
  <c r="M16" i="240"/>
  <c r="L17" i="240"/>
  <c r="K17" i="240"/>
  <c r="M17" i="240"/>
  <c r="L18" i="240"/>
  <c r="K18" i="240"/>
  <c r="M18" i="240"/>
  <c r="L19" i="240"/>
  <c r="K19" i="240"/>
  <c r="M19" i="240"/>
  <c r="L20" i="240"/>
  <c r="K20" i="240"/>
  <c r="M20" i="240"/>
  <c r="L21" i="240"/>
  <c r="K21" i="240"/>
  <c r="M21" i="240"/>
  <c r="L22" i="240"/>
  <c r="K22" i="240"/>
  <c r="M22" i="240"/>
  <c r="L23" i="240"/>
  <c r="K23" i="240"/>
  <c r="M23" i="240"/>
  <c r="L24" i="240"/>
  <c r="K24" i="240"/>
  <c r="M24" i="240"/>
  <c r="L25" i="240"/>
  <c r="K25" i="240"/>
  <c r="M25" i="240"/>
  <c r="L26" i="240"/>
  <c r="K26" i="240"/>
  <c r="M26" i="240"/>
  <c r="L27" i="240"/>
  <c r="K27" i="240"/>
  <c r="M27" i="240"/>
  <c r="L28" i="240"/>
  <c r="K28" i="240"/>
  <c r="M28" i="240"/>
  <c r="L29" i="240"/>
  <c r="K29" i="240"/>
  <c r="M29" i="240"/>
  <c r="L30" i="240"/>
  <c r="K30" i="240"/>
  <c r="M30" i="240"/>
  <c r="L31" i="240"/>
  <c r="K31" i="240"/>
  <c r="M31" i="240"/>
  <c r="L32" i="240"/>
  <c r="K32" i="240"/>
  <c r="M32" i="240"/>
  <c r="L33" i="240"/>
  <c r="K33" i="240"/>
  <c r="M33" i="240"/>
  <c r="L34" i="240"/>
  <c r="K34" i="240"/>
  <c r="M34" i="240"/>
  <c r="L35" i="240"/>
  <c r="K35" i="240"/>
  <c r="M35" i="240"/>
  <c r="L36" i="240"/>
  <c r="K36" i="240"/>
  <c r="M36" i="240"/>
  <c r="L37" i="240"/>
  <c r="K37" i="240"/>
  <c r="M37" i="240"/>
  <c r="L38" i="240"/>
  <c r="K38" i="240"/>
  <c r="M38" i="240"/>
  <c r="L39" i="240"/>
  <c r="K39" i="240"/>
  <c r="M39" i="240"/>
  <c r="L40" i="240"/>
  <c r="K40" i="240"/>
  <c r="M40" i="240"/>
  <c r="L41" i="240"/>
  <c r="K41" i="240"/>
  <c r="M41" i="240"/>
  <c r="L42" i="240"/>
  <c r="K42" i="240"/>
  <c r="M42" i="240"/>
  <c r="L43" i="240"/>
  <c r="K43" i="240"/>
  <c r="M43" i="240"/>
  <c r="L44" i="240"/>
  <c r="K44" i="240"/>
  <c r="M44" i="240"/>
  <c r="L45" i="240"/>
  <c r="K45" i="240"/>
  <c r="M45" i="240"/>
  <c r="L46" i="240"/>
  <c r="K46" i="240"/>
  <c r="M46" i="240"/>
  <c r="L47" i="240"/>
  <c r="K47" i="240"/>
  <c r="M47" i="240"/>
  <c r="L48" i="240"/>
  <c r="K48" i="240"/>
  <c r="M48" i="240"/>
  <c r="L49" i="240"/>
  <c r="K49" i="240"/>
  <c r="M49" i="240"/>
  <c r="L50" i="240"/>
  <c r="K50" i="240"/>
  <c r="M50" i="240"/>
  <c r="L51" i="240"/>
  <c r="K51" i="240"/>
  <c r="M51" i="240"/>
  <c r="L52" i="240"/>
  <c r="K52" i="240"/>
  <c r="M52" i="240"/>
  <c r="J6" i="240"/>
  <c r="J7" i="240"/>
  <c r="J8" i="240"/>
  <c r="J9" i="240"/>
  <c r="J10" i="240"/>
  <c r="J11" i="240"/>
  <c r="J12" i="240"/>
  <c r="J13" i="240"/>
  <c r="J14" i="240"/>
  <c r="J15" i="240"/>
  <c r="J16" i="240"/>
  <c r="J17" i="240"/>
  <c r="J18" i="240"/>
  <c r="J19" i="240"/>
  <c r="J20" i="240"/>
  <c r="J21" i="240"/>
  <c r="J22" i="240"/>
  <c r="J23" i="240"/>
  <c r="J24" i="240"/>
  <c r="J25" i="240"/>
  <c r="J26" i="240"/>
  <c r="J27" i="240"/>
  <c r="J28" i="240"/>
  <c r="J29" i="240"/>
  <c r="J30" i="240"/>
  <c r="J31" i="240"/>
  <c r="J32" i="240"/>
  <c r="J33" i="240"/>
  <c r="J34" i="240"/>
  <c r="J35" i="240"/>
  <c r="J36" i="240"/>
  <c r="J37" i="240"/>
  <c r="J38" i="240"/>
  <c r="J39" i="240"/>
  <c r="J40" i="240"/>
  <c r="J41" i="240"/>
  <c r="J42" i="240"/>
  <c r="J43" i="240"/>
  <c r="J44" i="240"/>
  <c r="J45" i="240"/>
  <c r="J46" i="240"/>
  <c r="J47" i="240"/>
  <c r="J48" i="240"/>
  <c r="J49" i="240"/>
  <c r="J50" i="240"/>
  <c r="J51" i="240"/>
  <c r="J52" i="240"/>
  <c r="J5" i="240"/>
  <c r="I5" i="240"/>
  <c r="I6" i="240"/>
  <c r="I7" i="240"/>
  <c r="I8" i="240"/>
  <c r="I9" i="240"/>
  <c r="I10" i="240"/>
  <c r="I11" i="240"/>
  <c r="I12" i="240"/>
  <c r="I13" i="240"/>
  <c r="I14" i="240"/>
  <c r="I15" i="240"/>
  <c r="I16" i="240"/>
  <c r="I17" i="240"/>
  <c r="I18" i="240"/>
  <c r="I19" i="240"/>
  <c r="I20" i="240"/>
  <c r="I21" i="240"/>
  <c r="I22" i="240"/>
  <c r="I23" i="240"/>
  <c r="I24" i="240"/>
  <c r="I25" i="240"/>
  <c r="I26" i="240"/>
  <c r="I27" i="240"/>
  <c r="I28" i="240"/>
  <c r="I29" i="240"/>
  <c r="I30" i="240"/>
  <c r="I31" i="240"/>
  <c r="I32" i="240"/>
  <c r="I33" i="240"/>
  <c r="I34" i="240"/>
  <c r="I35" i="240"/>
  <c r="I36" i="240"/>
  <c r="I37" i="240"/>
  <c r="I38" i="240"/>
  <c r="I39" i="240"/>
  <c r="I40" i="240"/>
  <c r="I41" i="240"/>
  <c r="I42" i="240"/>
  <c r="I43" i="240"/>
  <c r="I44" i="240"/>
  <c r="I45" i="240"/>
  <c r="I46" i="240"/>
  <c r="I47" i="240"/>
  <c r="I48" i="240"/>
  <c r="I49" i="240"/>
  <c r="I50" i="240"/>
  <c r="I51" i="240"/>
  <c r="I52" i="240"/>
  <c r="J3" i="240"/>
  <c r="I3" i="240"/>
  <c r="M4" i="240"/>
  <c r="L4" i="240"/>
  <c r="J4" i="240"/>
  <c r="I4" i="240"/>
  <c r="M3" i="240"/>
  <c r="L3" i="240"/>
</calcChain>
</file>

<file path=xl/sharedStrings.xml><?xml version="1.0" encoding="utf-8"?>
<sst xmlns="http://schemas.openxmlformats.org/spreadsheetml/2006/main" count="39" uniqueCount="32">
  <si>
    <t>Numerator</t>
  </si>
  <si>
    <t>Denominator</t>
  </si>
  <si>
    <t xml:space="preserve"> InterpVal</t>
  </si>
  <si>
    <t xml:space="preserve">   EScum</t>
  </si>
  <si>
    <t xml:space="preserve">   ESmo</t>
  </si>
  <si>
    <t># Pc=&gt;Sc</t>
  </si>
  <si>
    <t>AT</t>
  </si>
  <si>
    <t>SV(t)mo</t>
  </si>
  <si>
    <t>SV(t)cum</t>
  </si>
  <si>
    <t xml:space="preserve">displayed in columns I, J, L, and M, respectively. The cumulative actual  </t>
  </si>
  <si>
    <t xml:space="preserve">time (AT) is shown in column K. </t>
  </si>
  <si>
    <t xml:space="preserve">The calculator is capable of handling up to 50 periodic entries. If the </t>
  </si>
  <si>
    <t xml:space="preserve">Note that row 3 is the 1st data entry. Before each use clear all data </t>
  </si>
  <si>
    <t>application has more entries than 50, simply extend columns C through</t>
  </si>
  <si>
    <t xml:space="preserve">Compare your results obtained from using </t>
  </si>
  <si>
    <t xml:space="preserve">columns I, J, L, M. </t>
  </si>
  <si>
    <t>SPI(t)mo</t>
  </si>
  <si>
    <t>SPI(t)cum</t>
  </si>
  <si>
    <t xml:space="preserve">in columns A and B below row 2. To insure correctly calculated values, load </t>
  </si>
  <si>
    <t>M to the number needed. The range of the COUNTIF function in column C</t>
  </si>
  <si>
    <t xml:space="preserve">Computed values for SPI(t)mo, SPI(t)cum, SV(t)mo, and SV(t)cum are </t>
  </si>
  <si>
    <t>this data to their corresponding values in</t>
  </si>
  <si>
    <t>EVcum</t>
  </si>
  <si>
    <t>PVcum</t>
  </si>
  <si>
    <t xml:space="preserve">Enter EVcum and PVcum into columns A and B of the EScalc sheet. </t>
  </si>
  <si>
    <t>the entire baseline (periodic values of PVcum) into column B. Enter PV =</t>
  </si>
  <si>
    <t xml:space="preserve">will need to be extended to include the last PV entry. To retain multiple BAC </t>
  </si>
  <si>
    <t>BAC Count</t>
  </si>
  <si>
    <t>BAC one time only. Entering PV = BAC for time periods past the planned</t>
  </si>
  <si>
    <t>computed values for ES, SPI(t), and SV(t).</t>
  </si>
  <si>
    <r>
      <t xml:space="preserve">duration (PD) will cause the message, </t>
    </r>
    <r>
      <rPr>
        <b/>
        <sz val="10"/>
        <color indexed="10"/>
        <rFont val="Arial"/>
        <family val="2"/>
      </rPr>
      <t>ERROR</t>
    </r>
    <r>
      <rPr>
        <sz val="10"/>
        <color indexed="12"/>
        <rFont val="Arial"/>
        <family val="2"/>
      </rPr>
      <t>, to appear instead of</t>
    </r>
  </si>
  <si>
    <t>entry checking, requires several changes in columns B, G, H, I, J, L, and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</si>
</sst>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7" x14ac:knownFonts="1">
    <font>
      <sz val="10"/>
      <name val="Arial"/>
    </font>
    <font>
      <b/>
      <sz val="10"/>
      <name val="Arial"/>
      <family val="2"/>
    </font>
    <font>
      <sz val="10"/>
      <color indexed="12"/>
      <name val="Arial"/>
    </font>
    <font>
      <sz val="10"/>
      <color indexed="16"/>
      <name val="Arial"/>
    </font>
    <font>
      <b/>
      <sz val="10"/>
      <color indexed="13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</fonts>
  <fills count="10">
    <fill>
      <patternFill patternType="none"/>
    </fill>
    <fill>
      <patternFill patternType="gray125"/>
    </fill>
    <fill>
      <patternFill patternType="darkGrid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5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0" fillId="0" borderId="0" xfId="0" applyNumberFormat="1" applyAlignme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0" xfId="0" applyFont="1" applyFill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1" fillId="4" borderId="16" xfId="0" applyFont="1" applyFill="1" applyBorder="1" applyAlignment="1">
      <alignment horizontal="center"/>
    </xf>
    <xf numFmtId="1" fontId="0" fillId="4" borderId="17" xfId="0" applyNumberFormat="1" applyFill="1" applyBorder="1" applyAlignment="1"/>
    <xf numFmtId="1" fontId="0" fillId="4" borderId="18" xfId="0" applyNumberForma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18" xfId="0" applyFill="1" applyBorder="1"/>
    <xf numFmtId="165" fontId="0" fillId="5" borderId="18" xfId="0" applyNumberFormat="1" applyFill="1" applyBorder="1"/>
    <xf numFmtId="165" fontId="0" fillId="5" borderId="19" xfId="0" applyNumberFormat="1" applyFill="1" applyBorder="1"/>
    <xf numFmtId="0" fontId="0" fillId="6" borderId="20" xfId="0" applyFill="1" applyBorder="1" applyAlignment="1">
      <alignment horizontal="center"/>
    </xf>
    <xf numFmtId="1" fontId="0" fillId="6" borderId="21" xfId="0" applyNumberFormat="1" applyFill="1" applyBorder="1"/>
    <xf numFmtId="165" fontId="0" fillId="6" borderId="21" xfId="0" applyNumberFormat="1" applyFill="1" applyBorder="1"/>
    <xf numFmtId="0" fontId="0" fillId="6" borderId="22" xfId="0" applyFill="1" applyBorder="1" applyAlignment="1">
      <alignment horizontal="center"/>
    </xf>
    <xf numFmtId="1" fontId="0" fillId="6" borderId="23" xfId="0" applyNumberFormat="1" applyFill="1" applyBorder="1"/>
    <xf numFmtId="165" fontId="0" fillId="6" borderId="23" xfId="0" applyNumberFormat="1" applyFill="1" applyBorder="1"/>
    <xf numFmtId="165" fontId="2" fillId="6" borderId="21" xfId="0" applyNumberFormat="1" applyFont="1" applyFill="1" applyBorder="1"/>
    <xf numFmtId="165" fontId="2" fillId="6" borderId="23" xfId="0" applyNumberFormat="1" applyFont="1" applyFill="1" applyBorder="1"/>
    <xf numFmtId="1" fontId="3" fillId="6" borderId="21" xfId="0" applyNumberFormat="1" applyFont="1" applyFill="1" applyBorder="1" applyAlignment="1">
      <alignment horizontal="center"/>
    </xf>
    <xf numFmtId="1" fontId="3" fillId="6" borderId="23" xfId="0" applyNumberFormat="1" applyFont="1" applyFill="1" applyBorder="1" applyAlignment="1">
      <alignment horizontal="center"/>
    </xf>
    <xf numFmtId="165" fontId="3" fillId="6" borderId="21" xfId="0" applyNumberFormat="1" applyFont="1" applyFill="1" applyBorder="1"/>
    <xf numFmtId="165" fontId="3" fillId="6" borderId="23" xfId="0" applyNumberFormat="1" applyFont="1" applyFill="1" applyBorder="1"/>
    <xf numFmtId="1" fontId="0" fillId="7" borderId="24" xfId="0" applyNumberFormat="1" applyFill="1" applyBorder="1" applyAlignment="1"/>
    <xf numFmtId="0" fontId="1" fillId="4" borderId="17" xfId="0" applyFont="1" applyFill="1" applyBorder="1" applyAlignment="1">
      <alignment horizontal="center"/>
    </xf>
    <xf numFmtId="0" fontId="0" fillId="7" borderId="25" xfId="0" applyFill="1" applyBorder="1"/>
    <xf numFmtId="0" fontId="0" fillId="7" borderId="24" xfId="0" applyFill="1" applyBorder="1"/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165" fontId="0" fillId="6" borderId="23" xfId="0" applyNumberFormat="1" applyFill="1" applyBorder="1" applyAlignment="1">
      <alignment horizontal="center"/>
    </xf>
    <xf numFmtId="165" fontId="2" fillId="6" borderId="20" xfId="0" applyNumberFormat="1" applyFont="1" applyFill="1" applyBorder="1" applyAlignment="1">
      <alignment horizontal="center"/>
    </xf>
    <xf numFmtId="165" fontId="2" fillId="6" borderId="21" xfId="0" applyNumberFormat="1" applyFont="1" applyFill="1" applyBorder="1" applyAlignment="1">
      <alignment horizontal="center"/>
    </xf>
    <xf numFmtId="165" fontId="2" fillId="6" borderId="22" xfId="0" applyNumberFormat="1" applyFont="1" applyFill="1" applyBorder="1" applyAlignment="1">
      <alignment horizontal="center"/>
    </xf>
    <xf numFmtId="165" fontId="2" fillId="6" borderId="23" xfId="0" applyNumberFormat="1" applyFont="1" applyFill="1" applyBorder="1" applyAlignment="1">
      <alignment horizontal="center"/>
    </xf>
    <xf numFmtId="165" fontId="2" fillId="6" borderId="28" xfId="0" applyNumberFormat="1" applyFont="1" applyFill="1" applyBorder="1" applyAlignment="1">
      <alignment horizontal="center"/>
    </xf>
    <xf numFmtId="165" fontId="2" fillId="6" borderId="29" xfId="0" applyNumberFormat="1" applyFont="1" applyFill="1" applyBorder="1" applyAlignment="1">
      <alignment horizontal="center"/>
    </xf>
    <xf numFmtId="1" fontId="1" fillId="4" borderId="26" xfId="0" applyNumberFormat="1" applyFont="1" applyFill="1" applyBorder="1" applyAlignment="1">
      <alignment horizontal="center" vertical="center"/>
    </xf>
    <xf numFmtId="1" fontId="1" fillId="4" borderId="16" xfId="0" applyNumberFormat="1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165" fontId="1" fillId="4" borderId="16" xfId="0" applyNumberFormat="1" applyFont="1" applyFill="1" applyBorder="1" applyAlignment="1">
      <alignment horizontal="center" vertical="center"/>
    </xf>
    <xf numFmtId="165" fontId="1" fillId="4" borderId="27" xfId="0" applyNumberFormat="1" applyFont="1" applyFill="1" applyBorder="1" applyAlignment="1">
      <alignment horizontal="center" vertical="center"/>
    </xf>
    <xf numFmtId="165" fontId="2" fillId="6" borderId="28" xfId="0" applyNumberFormat="1" applyFont="1" applyFill="1" applyBorder="1"/>
    <xf numFmtId="165" fontId="2" fillId="6" borderId="29" xfId="0" applyNumberFormat="1" applyFont="1" applyFill="1" applyBorder="1"/>
    <xf numFmtId="0" fontId="0" fillId="2" borderId="30" xfId="0" applyFill="1" applyBorder="1"/>
    <xf numFmtId="0" fontId="0" fillId="2" borderId="31" xfId="0" applyFill="1" applyBorder="1"/>
    <xf numFmtId="0" fontId="4" fillId="3" borderId="0" xfId="0" applyFont="1" applyFill="1" applyBorder="1"/>
    <xf numFmtId="0" fontId="4" fillId="3" borderId="12" xfId="0" applyFont="1" applyFill="1" applyBorder="1"/>
    <xf numFmtId="0" fontId="5" fillId="3" borderId="11" xfId="0" applyFont="1" applyFill="1" applyBorder="1"/>
    <xf numFmtId="0" fontId="0" fillId="3" borderId="0" xfId="0" applyFill="1" applyBorder="1"/>
    <xf numFmtId="0" fontId="0" fillId="3" borderId="12" xfId="0" applyFill="1" applyBorder="1"/>
    <xf numFmtId="0" fontId="0" fillId="3" borderId="0" xfId="0" applyFill="1"/>
    <xf numFmtId="0" fontId="2" fillId="0" borderId="0" xfId="0" applyFont="1"/>
    <xf numFmtId="0" fontId="0" fillId="2" borderId="32" xfId="0" applyFill="1" applyBorder="1"/>
    <xf numFmtId="0" fontId="2" fillId="3" borderId="0" xfId="0" applyFont="1" applyFill="1"/>
    <xf numFmtId="0" fontId="2" fillId="3" borderId="0" xfId="0" applyFont="1" applyFill="1" applyAlignment="1">
      <alignment horizontal="left"/>
    </xf>
    <xf numFmtId="1" fontId="0" fillId="8" borderId="0" xfId="0" applyNumberFormat="1" applyFill="1" applyAlignment="1"/>
    <xf numFmtId="1" fontId="0" fillId="9" borderId="0" xfId="0" applyNumberFormat="1" applyFill="1" applyAlignment="1"/>
    <xf numFmtId="0" fontId="0" fillId="0" borderId="0" xfId="0" applyFill="1"/>
  </cellXfs>
  <cellStyles count="1">
    <cellStyle name="Normal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B2:L22"/>
  <sheetViews>
    <sheetView tabSelected="1" workbookViewId="0">
      <selection activeCell="P37" sqref="P37"/>
    </sheetView>
  </sheetViews>
  <sheetFormatPr defaultRowHeight="12.75" x14ac:dyDescent="0.2"/>
  <cols>
    <col min="2" max="2" width="3.140625" customWidth="1"/>
    <col min="7" max="7" width="9.7109375" customWidth="1"/>
    <col min="10" max="10" width="2.5703125" customWidth="1"/>
  </cols>
  <sheetData>
    <row r="2" spans="2:10" ht="13.5" thickBot="1" x14ac:dyDescent="0.25"/>
    <row r="3" spans="2:10" ht="14.25" thickTop="1" thickBot="1" x14ac:dyDescent="0.25">
      <c r="B3" s="7"/>
      <c r="C3" s="8"/>
      <c r="D3" s="8"/>
      <c r="E3" s="8"/>
      <c r="F3" s="8"/>
      <c r="G3" s="8"/>
      <c r="H3" s="8"/>
      <c r="I3" s="8"/>
      <c r="J3" s="9"/>
    </row>
    <row r="4" spans="2:10" x14ac:dyDescent="0.2">
      <c r="B4" s="10"/>
      <c r="C4" s="14" t="s">
        <v>24</v>
      </c>
      <c r="D4" s="15"/>
      <c r="E4" s="15"/>
      <c r="F4" s="15"/>
      <c r="G4" s="15"/>
      <c r="H4" s="15"/>
      <c r="I4" s="16"/>
      <c r="J4" s="12"/>
    </row>
    <row r="5" spans="2:10" x14ac:dyDescent="0.2">
      <c r="B5" s="10"/>
      <c r="C5" s="17" t="s">
        <v>12</v>
      </c>
      <c r="D5" s="18"/>
      <c r="E5" s="18"/>
      <c r="F5" s="18"/>
      <c r="G5" s="18"/>
      <c r="H5" s="18"/>
      <c r="I5" s="19"/>
      <c r="J5" s="12"/>
    </row>
    <row r="6" spans="2:10" x14ac:dyDescent="0.2">
      <c r="B6" s="10"/>
      <c r="C6" s="17" t="s">
        <v>18</v>
      </c>
      <c r="D6" s="18"/>
      <c r="E6" s="18"/>
      <c r="F6" s="18"/>
      <c r="G6" s="18"/>
      <c r="H6" s="18"/>
      <c r="I6" s="19"/>
      <c r="J6" s="12"/>
    </row>
    <row r="7" spans="2:10" x14ac:dyDescent="0.2">
      <c r="B7" s="10"/>
      <c r="C7" s="17" t="s">
        <v>25</v>
      </c>
      <c r="D7" s="18"/>
      <c r="E7" s="18"/>
      <c r="F7" s="18"/>
      <c r="G7" s="18"/>
      <c r="H7" s="18"/>
      <c r="I7" s="19"/>
      <c r="J7" s="12"/>
    </row>
    <row r="8" spans="2:10" x14ac:dyDescent="0.2">
      <c r="B8" s="10"/>
      <c r="C8" s="17" t="s">
        <v>28</v>
      </c>
      <c r="D8" s="67"/>
      <c r="E8" s="67"/>
      <c r="F8" s="67"/>
      <c r="G8" s="67"/>
      <c r="H8" s="67"/>
      <c r="I8" s="68"/>
      <c r="J8" s="12"/>
    </row>
    <row r="9" spans="2:10" x14ac:dyDescent="0.2">
      <c r="B9" s="62"/>
      <c r="C9" s="66" t="s">
        <v>30</v>
      </c>
      <c r="D9" s="64"/>
      <c r="E9" s="64"/>
      <c r="F9" s="64"/>
      <c r="G9" s="64"/>
      <c r="H9" s="64"/>
      <c r="I9" s="65"/>
      <c r="J9" s="63"/>
    </row>
    <row r="10" spans="2:10" x14ac:dyDescent="0.2">
      <c r="B10" s="62"/>
      <c r="C10" s="72" t="s">
        <v>29</v>
      </c>
      <c r="D10" s="72"/>
      <c r="E10" s="72"/>
      <c r="F10" s="18"/>
      <c r="G10" s="73"/>
      <c r="H10" s="73"/>
      <c r="I10" s="72"/>
      <c r="J10" s="63"/>
    </row>
    <row r="11" spans="2:10" x14ac:dyDescent="0.2">
      <c r="B11" s="62"/>
      <c r="C11" s="69"/>
      <c r="D11" s="69"/>
      <c r="E11" s="69"/>
      <c r="F11" s="69"/>
      <c r="G11" s="69"/>
      <c r="H11" s="69"/>
      <c r="I11" s="69"/>
      <c r="J11" s="63"/>
    </row>
    <row r="12" spans="2:10" x14ac:dyDescent="0.2">
      <c r="B12" s="10"/>
      <c r="C12" s="17" t="s">
        <v>20</v>
      </c>
      <c r="D12" s="18"/>
      <c r="E12" s="18"/>
      <c r="F12" s="18"/>
      <c r="G12" s="18"/>
      <c r="H12" s="18"/>
      <c r="I12" s="19"/>
      <c r="J12" s="12"/>
    </row>
    <row r="13" spans="2:10" x14ac:dyDescent="0.2">
      <c r="B13" s="10"/>
      <c r="C13" s="17" t="s">
        <v>9</v>
      </c>
      <c r="D13" s="18"/>
      <c r="E13" s="18"/>
      <c r="F13" s="18"/>
      <c r="G13" s="18"/>
      <c r="H13" s="18"/>
      <c r="I13" s="19"/>
      <c r="J13" s="12"/>
    </row>
    <row r="14" spans="2:10" x14ac:dyDescent="0.2">
      <c r="B14" s="10"/>
      <c r="C14" s="17" t="s">
        <v>10</v>
      </c>
      <c r="D14" s="18"/>
      <c r="E14" s="18"/>
      <c r="F14" s="18"/>
      <c r="G14" s="18"/>
      <c r="H14" s="18"/>
      <c r="I14" s="19"/>
      <c r="J14" s="12"/>
    </row>
    <row r="15" spans="2:10" x14ac:dyDescent="0.2">
      <c r="B15" s="10"/>
      <c r="C15" s="17"/>
      <c r="D15" s="18"/>
      <c r="E15" s="18"/>
      <c r="F15" s="18"/>
      <c r="G15" s="18"/>
      <c r="H15" s="18"/>
      <c r="I15" s="19"/>
      <c r="J15" s="12"/>
    </row>
    <row r="16" spans="2:10" x14ac:dyDescent="0.2">
      <c r="B16" s="10"/>
      <c r="C16" s="17" t="s">
        <v>11</v>
      </c>
      <c r="D16" s="18"/>
      <c r="E16" s="18"/>
      <c r="F16" s="18"/>
      <c r="G16" s="18"/>
      <c r="H16" s="18"/>
      <c r="I16" s="19"/>
      <c r="J16" s="12"/>
    </row>
    <row r="17" spans="2:12" x14ac:dyDescent="0.2">
      <c r="B17" s="10"/>
      <c r="C17" s="17" t="s">
        <v>13</v>
      </c>
      <c r="D17" s="18"/>
      <c r="E17" s="18"/>
      <c r="F17" s="18"/>
      <c r="G17" s="18"/>
      <c r="H17" s="18"/>
      <c r="I17" s="19"/>
      <c r="J17" s="12"/>
    </row>
    <row r="18" spans="2:12" x14ac:dyDescent="0.2">
      <c r="B18" s="10"/>
      <c r="C18" s="17" t="s">
        <v>19</v>
      </c>
      <c r="D18" s="18"/>
      <c r="E18" s="18"/>
      <c r="F18" s="18"/>
      <c r="G18" s="18"/>
      <c r="H18" s="18"/>
      <c r="I18" s="19"/>
      <c r="J18" s="12"/>
    </row>
    <row r="19" spans="2:12" x14ac:dyDescent="0.2">
      <c r="B19" s="10"/>
      <c r="C19" s="17" t="s">
        <v>26</v>
      </c>
      <c r="D19" s="18"/>
      <c r="E19" s="18"/>
      <c r="F19" s="18"/>
      <c r="G19" s="18"/>
      <c r="H19" s="18"/>
      <c r="I19" s="19"/>
      <c r="J19" s="12"/>
      <c r="L19" s="76"/>
    </row>
    <row r="20" spans="2:12" ht="13.5" thickBot="1" x14ac:dyDescent="0.25">
      <c r="B20" s="62"/>
      <c r="C20" s="70" t="s">
        <v>31</v>
      </c>
      <c r="J20" s="63"/>
    </row>
    <row r="21" spans="2:12" ht="13.5" thickBot="1" x14ac:dyDescent="0.25">
      <c r="B21" s="11"/>
      <c r="C21" s="71"/>
      <c r="D21" s="71"/>
      <c r="E21" s="71"/>
      <c r="F21" s="71"/>
      <c r="G21" s="71"/>
      <c r="H21" s="71"/>
      <c r="I21" s="71"/>
      <c r="J21" s="13"/>
    </row>
    <row r="22" spans="2:12" ht="13.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1"/>
  </sheetPr>
  <dimension ref="A1:M53"/>
  <sheetViews>
    <sheetView workbookViewId="0">
      <pane ySplit="1" topLeftCell="A2" activePane="bottomLeft" state="frozen"/>
      <selection pane="bottomLeft" activeCell="O41" sqref="O41"/>
    </sheetView>
  </sheetViews>
  <sheetFormatPr defaultRowHeight="12.75" x14ac:dyDescent="0.2"/>
  <cols>
    <col min="1" max="1" width="10.140625" style="6" customWidth="1"/>
    <col min="2" max="2" width="10.42578125" style="6" customWidth="1"/>
    <col min="3" max="3" width="9.140625" style="4"/>
    <col min="4" max="4" width="10" customWidth="1"/>
    <col min="5" max="5" width="11.85546875" customWidth="1"/>
    <col min="6" max="8" width="9.140625" style="1"/>
    <col min="9" max="9" width="9.5703125" style="1" customWidth="1"/>
    <col min="10" max="10" width="10.7109375" style="1" customWidth="1"/>
    <col min="11" max="11" width="6.42578125" style="2" customWidth="1"/>
    <col min="12" max="13" width="9.85546875" style="1" customWidth="1"/>
  </cols>
  <sheetData>
    <row r="1" spans="1:13" s="3" customFormat="1" ht="21.6" customHeight="1" thickBot="1" x14ac:dyDescent="0.25">
      <c r="A1" s="55" t="s">
        <v>22</v>
      </c>
      <c r="B1" s="56" t="s">
        <v>23</v>
      </c>
      <c r="C1" s="57" t="s">
        <v>5</v>
      </c>
      <c r="D1" s="56" t="s">
        <v>0</v>
      </c>
      <c r="E1" s="56" t="s">
        <v>1</v>
      </c>
      <c r="F1" s="58" t="s">
        <v>2</v>
      </c>
      <c r="G1" s="58" t="s">
        <v>3</v>
      </c>
      <c r="H1" s="58" t="s">
        <v>4</v>
      </c>
      <c r="I1" s="58" t="s">
        <v>16</v>
      </c>
      <c r="J1" s="58" t="s">
        <v>17</v>
      </c>
      <c r="K1" s="56" t="s">
        <v>6</v>
      </c>
      <c r="L1" s="58" t="s">
        <v>7</v>
      </c>
      <c r="M1" s="59" t="s">
        <v>8</v>
      </c>
    </row>
    <row r="2" spans="1:13" ht="13.5" thickBot="1" x14ac:dyDescent="0.25">
      <c r="A2" s="24">
        <v>0</v>
      </c>
      <c r="B2" s="24">
        <v>0</v>
      </c>
      <c r="C2" s="26"/>
      <c r="D2" s="27"/>
      <c r="E2" s="27"/>
      <c r="F2" s="28"/>
      <c r="G2" s="28"/>
      <c r="H2" s="28"/>
      <c r="I2" s="28"/>
      <c r="J2" s="28"/>
      <c r="K2" s="25">
        <v>0</v>
      </c>
      <c r="L2" s="28"/>
      <c r="M2" s="29"/>
    </row>
    <row r="3" spans="1:13" x14ac:dyDescent="0.2">
      <c r="A3" s="42"/>
      <c r="B3" s="42"/>
      <c r="C3" s="30" t="str">
        <f>IF(ISNUMBER(A3),COUNTIF($B$3:$B$52,CONCATENATE("&lt;=",A3)),"Pc=&gt;Sc")</f>
        <v>Pc=&gt;Sc</v>
      </c>
      <c r="D3" s="31" t="str">
        <f ca="1">IF(ISNUMBER(A3),A3-OFFSET($B$3,C3-1,0),"    NUM")</f>
        <v xml:space="preserve">    NUM</v>
      </c>
      <c r="E3" s="31" t="str">
        <f ca="1">IF(ISNUMBER(A3),OFFSET($B$3,C3,0)-OFFSET($B$3,C3-1,0),"     DENOM")</f>
        <v xml:space="preserve">     DENOM</v>
      </c>
      <c r="F3" s="32" t="str">
        <f>IF(ISNUMBER(A3),IF(E3 = 0,0,D3/E3)," InterpVal")</f>
        <v xml:space="preserve"> InterpVal</v>
      </c>
      <c r="G3" s="40" t="str">
        <f t="shared" ref="G3:G34" si="0">IF(ISNUMBER(A3),IF($B$53&gt;1, "  ERROR",C3+F3),"  EScum")</f>
        <v xml:space="preserve">  EScum</v>
      </c>
      <c r="H3" s="40" t="str">
        <f>IF(ISNUMBER(A3),IF($B$53&gt;1, "  ERROR",G3),"   ESmo")</f>
        <v xml:space="preserve">   ESmo</v>
      </c>
      <c r="I3" s="36" t="str">
        <f t="shared" ref="I3:I34" si="1">IF(ISNUMBER(A3),IF($B$53&gt;1, "  ERROR",H3/1),"  SPI(t)mo")</f>
        <v xml:space="preserve">  SPI(t)mo</v>
      </c>
      <c r="J3" s="36" t="str">
        <f t="shared" ref="J3:J34" si="2">IF(ISNUMBER(A3),IF($B$53&gt;1, "   ERROR",G3/K3),"  SPI(t)cum")</f>
        <v xml:space="preserve">  SPI(t)cum</v>
      </c>
      <c r="K3" s="38" t="str">
        <f>IF(ISNUMBER(A3),K2 + 1,  "AT")</f>
        <v>AT</v>
      </c>
      <c r="L3" s="36" t="str">
        <f>IF(ISNUMBER(A3),IF($B$53&gt;1, "   ERROR",H3 - 1),"  SV(t)mo")</f>
        <v xml:space="preserve">  SV(t)mo</v>
      </c>
      <c r="M3" s="60" t="str">
        <f>IF(ISNUMBER(A3),IF($B$53&gt;1, "   ERROR",G3 - K3)," SV(t)cum")</f>
        <v xml:space="preserve"> SV(t)cum</v>
      </c>
    </row>
    <row r="4" spans="1:13" x14ac:dyDescent="0.2">
      <c r="A4" s="42"/>
      <c r="B4" s="42"/>
      <c r="C4" s="33" t="str">
        <f t="shared" ref="C4:C52" si="3">IF(ISNUMBER(A4),COUNTIF($B$3:$B$52,CONCATENATE("&lt;=",A4)),"Pc=&gt;Sc")</f>
        <v>Pc=&gt;Sc</v>
      </c>
      <c r="D4" s="34" t="str">
        <f t="shared" ref="D4:D52" ca="1" si="4">IF(ISNUMBER(A4),A4-OFFSET($B$3,C4-1,0),"    NUM")</f>
        <v xml:space="preserve">    NUM</v>
      </c>
      <c r="E4" s="34" t="str">
        <f t="shared" ref="E4:E52" ca="1" si="5">IF(ISNUMBER(A4),OFFSET($B$3,C4,0)-OFFSET($B$3,C4-1,0),"     DENOM")</f>
        <v xml:space="preserve">     DENOM</v>
      </c>
      <c r="F4" s="35" t="str">
        <f t="shared" ref="F4:F52" si="6">IF(ISNUMBER(A4),IF(E4 = 0,0,D4/E4)," InterpVal")</f>
        <v xml:space="preserve"> InterpVal</v>
      </c>
      <c r="G4" s="41" t="str">
        <f t="shared" si="0"/>
        <v xml:space="preserve">  EScum</v>
      </c>
      <c r="H4" s="41" t="str">
        <f>IF(ISNUMBER(A4),IF($B$53&gt;1,"  ERROR",G4-G3),"   ESmo")</f>
        <v xml:space="preserve">   ESmo</v>
      </c>
      <c r="I4" s="37" t="str">
        <f t="shared" si="1"/>
        <v xml:space="preserve">  SPI(t)mo</v>
      </c>
      <c r="J4" s="37" t="str">
        <f t="shared" si="2"/>
        <v xml:space="preserve">  SPI(t)cum</v>
      </c>
      <c r="K4" s="39" t="str">
        <f t="shared" ref="K4:K52" si="7">IF(ISNUMBER(A4),K3 + 1,  "AT")</f>
        <v>AT</v>
      </c>
      <c r="L4" s="37" t="str">
        <f>IF(ISNUMBER(A4),IF($B$53&gt;1, "   ERROR",H4 - 1),"  SV(t)mo")</f>
        <v xml:space="preserve">  SV(t)mo</v>
      </c>
      <c r="M4" s="61" t="str">
        <f>IF(ISNUMBER(A4),IF($B$53&gt;1, "   ERROR",G4 - K4)," SV(t)cum")</f>
        <v xml:space="preserve"> SV(t)cum</v>
      </c>
    </row>
    <row r="5" spans="1:13" x14ac:dyDescent="0.2">
      <c r="A5" s="42"/>
      <c r="B5" s="42"/>
      <c r="C5" s="33" t="str">
        <f t="shared" si="3"/>
        <v>Pc=&gt;Sc</v>
      </c>
      <c r="D5" s="34" t="str">
        <f t="shared" ca="1" si="4"/>
        <v xml:space="preserve">    NUM</v>
      </c>
      <c r="E5" s="34" t="str">
        <f t="shared" ca="1" si="5"/>
        <v xml:space="preserve">     DENOM</v>
      </c>
      <c r="F5" s="35" t="str">
        <f t="shared" si="6"/>
        <v xml:space="preserve"> InterpVal</v>
      </c>
      <c r="G5" s="41" t="str">
        <f t="shared" si="0"/>
        <v xml:space="preserve">  EScum</v>
      </c>
      <c r="H5" s="41" t="str">
        <f t="shared" ref="H5:H52" si="8">IF(ISNUMBER(A5),IF($B$53&gt;1,"  ERROR",G5-G4),"   ESmo")</f>
        <v xml:space="preserve">   ESmo</v>
      </c>
      <c r="I5" s="37" t="str">
        <f t="shared" si="1"/>
        <v xml:space="preserve">  SPI(t)mo</v>
      </c>
      <c r="J5" s="37" t="str">
        <f t="shared" si="2"/>
        <v xml:space="preserve">  SPI(t)cum</v>
      </c>
      <c r="K5" s="39" t="str">
        <f t="shared" si="7"/>
        <v>AT</v>
      </c>
      <c r="L5" s="37" t="str">
        <f t="shared" ref="L5:L52" si="9">IF(ISNUMBER(A5),IF($B$53&gt;1, "   ERROR",H5 - 1),"  SV(t)mo")</f>
        <v xml:space="preserve">  SV(t)mo</v>
      </c>
      <c r="M5" s="61" t="str">
        <f t="shared" ref="M5:M52" si="10">IF(ISNUMBER(A5),IF($B$53&gt;1, "   ERROR",G5 - K5)," SV(t)cum")</f>
        <v xml:space="preserve"> SV(t)cum</v>
      </c>
    </row>
    <row r="6" spans="1:13" x14ac:dyDescent="0.2">
      <c r="A6" s="42"/>
      <c r="B6" s="42"/>
      <c r="C6" s="33" t="str">
        <f t="shared" si="3"/>
        <v>Pc=&gt;Sc</v>
      </c>
      <c r="D6" s="34" t="str">
        <f t="shared" ca="1" si="4"/>
        <v xml:space="preserve">    NUM</v>
      </c>
      <c r="E6" s="34" t="str">
        <f t="shared" ca="1" si="5"/>
        <v xml:space="preserve">     DENOM</v>
      </c>
      <c r="F6" s="35" t="str">
        <f t="shared" si="6"/>
        <v xml:space="preserve"> InterpVal</v>
      </c>
      <c r="G6" s="41" t="str">
        <f t="shared" si="0"/>
        <v xml:space="preserve">  EScum</v>
      </c>
      <c r="H6" s="41" t="str">
        <f t="shared" si="8"/>
        <v xml:space="preserve">   ESmo</v>
      </c>
      <c r="I6" s="37" t="str">
        <f t="shared" si="1"/>
        <v xml:space="preserve">  SPI(t)mo</v>
      </c>
      <c r="J6" s="37" t="str">
        <f t="shared" si="2"/>
        <v xml:space="preserve">  SPI(t)cum</v>
      </c>
      <c r="K6" s="39" t="str">
        <f t="shared" si="7"/>
        <v>AT</v>
      </c>
      <c r="L6" s="37" t="str">
        <f t="shared" si="9"/>
        <v xml:space="preserve">  SV(t)mo</v>
      </c>
      <c r="M6" s="61" t="str">
        <f t="shared" si="10"/>
        <v xml:space="preserve"> SV(t)cum</v>
      </c>
    </row>
    <row r="7" spans="1:13" x14ac:dyDescent="0.2">
      <c r="A7" s="42"/>
      <c r="B7" s="42"/>
      <c r="C7" s="33" t="str">
        <f t="shared" si="3"/>
        <v>Pc=&gt;Sc</v>
      </c>
      <c r="D7" s="34" t="str">
        <f t="shared" ca="1" si="4"/>
        <v xml:space="preserve">    NUM</v>
      </c>
      <c r="E7" s="34" t="str">
        <f t="shared" ca="1" si="5"/>
        <v xml:space="preserve">     DENOM</v>
      </c>
      <c r="F7" s="35" t="str">
        <f t="shared" si="6"/>
        <v xml:space="preserve"> InterpVal</v>
      </c>
      <c r="G7" s="41" t="str">
        <f t="shared" si="0"/>
        <v xml:space="preserve">  EScum</v>
      </c>
      <c r="H7" s="41" t="str">
        <f t="shared" si="8"/>
        <v xml:space="preserve">   ESmo</v>
      </c>
      <c r="I7" s="37" t="str">
        <f t="shared" si="1"/>
        <v xml:space="preserve">  SPI(t)mo</v>
      </c>
      <c r="J7" s="37" t="str">
        <f t="shared" si="2"/>
        <v xml:space="preserve">  SPI(t)cum</v>
      </c>
      <c r="K7" s="39" t="str">
        <f t="shared" si="7"/>
        <v>AT</v>
      </c>
      <c r="L7" s="37" t="str">
        <f t="shared" si="9"/>
        <v xml:space="preserve">  SV(t)mo</v>
      </c>
      <c r="M7" s="61" t="str">
        <f t="shared" si="10"/>
        <v xml:space="preserve"> SV(t)cum</v>
      </c>
    </row>
    <row r="8" spans="1:13" x14ac:dyDescent="0.2">
      <c r="A8" s="42"/>
      <c r="B8" s="42"/>
      <c r="C8" s="33" t="str">
        <f t="shared" si="3"/>
        <v>Pc=&gt;Sc</v>
      </c>
      <c r="D8" s="34" t="str">
        <f t="shared" ca="1" si="4"/>
        <v xml:space="preserve">    NUM</v>
      </c>
      <c r="E8" s="34" t="str">
        <f t="shared" ca="1" si="5"/>
        <v xml:space="preserve">     DENOM</v>
      </c>
      <c r="F8" s="35" t="str">
        <f t="shared" si="6"/>
        <v xml:space="preserve"> InterpVal</v>
      </c>
      <c r="G8" s="41" t="str">
        <f t="shared" si="0"/>
        <v xml:space="preserve">  EScum</v>
      </c>
      <c r="H8" s="41" t="str">
        <f t="shared" si="8"/>
        <v xml:space="preserve">   ESmo</v>
      </c>
      <c r="I8" s="37" t="str">
        <f t="shared" si="1"/>
        <v xml:space="preserve">  SPI(t)mo</v>
      </c>
      <c r="J8" s="37" t="str">
        <f t="shared" si="2"/>
        <v xml:space="preserve">  SPI(t)cum</v>
      </c>
      <c r="K8" s="39" t="str">
        <f t="shared" si="7"/>
        <v>AT</v>
      </c>
      <c r="L8" s="37" t="str">
        <f t="shared" si="9"/>
        <v xml:space="preserve">  SV(t)mo</v>
      </c>
      <c r="M8" s="61" t="str">
        <f t="shared" si="10"/>
        <v xml:space="preserve"> SV(t)cum</v>
      </c>
    </row>
    <row r="9" spans="1:13" x14ac:dyDescent="0.2">
      <c r="A9" s="42"/>
      <c r="B9" s="42"/>
      <c r="C9" s="33" t="str">
        <f t="shared" si="3"/>
        <v>Pc=&gt;Sc</v>
      </c>
      <c r="D9" s="34" t="str">
        <f t="shared" ca="1" si="4"/>
        <v xml:space="preserve">    NUM</v>
      </c>
      <c r="E9" s="34" t="str">
        <f t="shared" ca="1" si="5"/>
        <v xml:space="preserve">     DENOM</v>
      </c>
      <c r="F9" s="35" t="str">
        <f t="shared" si="6"/>
        <v xml:space="preserve"> InterpVal</v>
      </c>
      <c r="G9" s="41" t="str">
        <f t="shared" si="0"/>
        <v xml:space="preserve">  EScum</v>
      </c>
      <c r="H9" s="41" t="str">
        <f t="shared" si="8"/>
        <v xml:space="preserve">   ESmo</v>
      </c>
      <c r="I9" s="37" t="str">
        <f t="shared" si="1"/>
        <v xml:space="preserve">  SPI(t)mo</v>
      </c>
      <c r="J9" s="37" t="str">
        <f t="shared" si="2"/>
        <v xml:space="preserve">  SPI(t)cum</v>
      </c>
      <c r="K9" s="39" t="str">
        <f t="shared" si="7"/>
        <v>AT</v>
      </c>
      <c r="L9" s="37" t="str">
        <f t="shared" si="9"/>
        <v xml:space="preserve">  SV(t)mo</v>
      </c>
      <c r="M9" s="61" t="str">
        <f t="shared" si="10"/>
        <v xml:space="preserve"> SV(t)cum</v>
      </c>
    </row>
    <row r="10" spans="1:13" x14ac:dyDescent="0.2">
      <c r="A10" s="42"/>
      <c r="B10" s="42"/>
      <c r="C10" s="33" t="str">
        <f t="shared" si="3"/>
        <v>Pc=&gt;Sc</v>
      </c>
      <c r="D10" s="34" t="str">
        <f t="shared" ca="1" si="4"/>
        <v xml:space="preserve">    NUM</v>
      </c>
      <c r="E10" s="34" t="str">
        <f t="shared" ca="1" si="5"/>
        <v xml:space="preserve">     DENOM</v>
      </c>
      <c r="F10" s="35" t="str">
        <f t="shared" si="6"/>
        <v xml:space="preserve"> InterpVal</v>
      </c>
      <c r="G10" s="41" t="str">
        <f t="shared" si="0"/>
        <v xml:space="preserve">  EScum</v>
      </c>
      <c r="H10" s="41" t="str">
        <f t="shared" si="8"/>
        <v xml:space="preserve">   ESmo</v>
      </c>
      <c r="I10" s="37" t="str">
        <f t="shared" si="1"/>
        <v xml:space="preserve">  SPI(t)mo</v>
      </c>
      <c r="J10" s="37" t="str">
        <f t="shared" si="2"/>
        <v xml:space="preserve">  SPI(t)cum</v>
      </c>
      <c r="K10" s="39" t="str">
        <f t="shared" si="7"/>
        <v>AT</v>
      </c>
      <c r="L10" s="37" t="str">
        <f t="shared" si="9"/>
        <v xml:space="preserve">  SV(t)mo</v>
      </c>
      <c r="M10" s="61" t="str">
        <f t="shared" si="10"/>
        <v xml:space="preserve"> SV(t)cum</v>
      </c>
    </row>
    <row r="11" spans="1:13" x14ac:dyDescent="0.2">
      <c r="A11" s="42"/>
      <c r="B11" s="42"/>
      <c r="C11" s="33" t="str">
        <f t="shared" si="3"/>
        <v>Pc=&gt;Sc</v>
      </c>
      <c r="D11" s="34" t="str">
        <f t="shared" ca="1" si="4"/>
        <v xml:space="preserve">    NUM</v>
      </c>
      <c r="E11" s="34" t="str">
        <f t="shared" ca="1" si="5"/>
        <v xml:space="preserve">     DENOM</v>
      </c>
      <c r="F11" s="35" t="str">
        <f t="shared" si="6"/>
        <v xml:space="preserve"> InterpVal</v>
      </c>
      <c r="G11" s="41" t="str">
        <f t="shared" si="0"/>
        <v xml:space="preserve">  EScum</v>
      </c>
      <c r="H11" s="41" t="str">
        <f t="shared" si="8"/>
        <v xml:space="preserve">   ESmo</v>
      </c>
      <c r="I11" s="37" t="str">
        <f t="shared" si="1"/>
        <v xml:space="preserve">  SPI(t)mo</v>
      </c>
      <c r="J11" s="37" t="str">
        <f t="shared" si="2"/>
        <v xml:space="preserve">  SPI(t)cum</v>
      </c>
      <c r="K11" s="39" t="str">
        <f t="shared" si="7"/>
        <v>AT</v>
      </c>
      <c r="L11" s="37" t="str">
        <f t="shared" si="9"/>
        <v xml:space="preserve">  SV(t)mo</v>
      </c>
      <c r="M11" s="61" t="str">
        <f t="shared" si="10"/>
        <v xml:space="preserve"> SV(t)cum</v>
      </c>
    </row>
    <row r="12" spans="1:13" x14ac:dyDescent="0.2">
      <c r="A12" s="42"/>
      <c r="B12" s="42"/>
      <c r="C12" s="33" t="str">
        <f t="shared" si="3"/>
        <v>Pc=&gt;Sc</v>
      </c>
      <c r="D12" s="34" t="str">
        <f t="shared" ca="1" si="4"/>
        <v xml:space="preserve">    NUM</v>
      </c>
      <c r="E12" s="34" t="str">
        <f t="shared" ca="1" si="5"/>
        <v xml:space="preserve">     DENOM</v>
      </c>
      <c r="F12" s="35" t="str">
        <f t="shared" si="6"/>
        <v xml:space="preserve"> InterpVal</v>
      </c>
      <c r="G12" s="41" t="str">
        <f t="shared" si="0"/>
        <v xml:space="preserve">  EScum</v>
      </c>
      <c r="H12" s="41" t="str">
        <f t="shared" si="8"/>
        <v xml:space="preserve">   ESmo</v>
      </c>
      <c r="I12" s="37" t="str">
        <f t="shared" si="1"/>
        <v xml:space="preserve">  SPI(t)mo</v>
      </c>
      <c r="J12" s="37" t="str">
        <f t="shared" si="2"/>
        <v xml:space="preserve">  SPI(t)cum</v>
      </c>
      <c r="K12" s="39" t="str">
        <f t="shared" si="7"/>
        <v>AT</v>
      </c>
      <c r="L12" s="37" t="str">
        <f t="shared" si="9"/>
        <v xml:space="preserve">  SV(t)mo</v>
      </c>
      <c r="M12" s="61" t="str">
        <f t="shared" si="10"/>
        <v xml:space="preserve"> SV(t)cum</v>
      </c>
    </row>
    <row r="13" spans="1:13" x14ac:dyDescent="0.2">
      <c r="A13" s="42"/>
      <c r="B13" s="42"/>
      <c r="C13" s="33" t="str">
        <f t="shared" si="3"/>
        <v>Pc=&gt;Sc</v>
      </c>
      <c r="D13" s="34" t="str">
        <f t="shared" ca="1" si="4"/>
        <v xml:space="preserve">    NUM</v>
      </c>
      <c r="E13" s="34" t="str">
        <f t="shared" ca="1" si="5"/>
        <v xml:space="preserve">     DENOM</v>
      </c>
      <c r="F13" s="35" t="str">
        <f t="shared" si="6"/>
        <v xml:space="preserve"> InterpVal</v>
      </c>
      <c r="G13" s="41" t="str">
        <f t="shared" si="0"/>
        <v xml:space="preserve">  EScum</v>
      </c>
      <c r="H13" s="41" t="str">
        <f t="shared" si="8"/>
        <v xml:space="preserve">   ESmo</v>
      </c>
      <c r="I13" s="37" t="str">
        <f t="shared" si="1"/>
        <v xml:space="preserve">  SPI(t)mo</v>
      </c>
      <c r="J13" s="37" t="str">
        <f t="shared" si="2"/>
        <v xml:space="preserve">  SPI(t)cum</v>
      </c>
      <c r="K13" s="39" t="str">
        <f t="shared" si="7"/>
        <v>AT</v>
      </c>
      <c r="L13" s="37" t="str">
        <f t="shared" si="9"/>
        <v xml:space="preserve">  SV(t)mo</v>
      </c>
      <c r="M13" s="61" t="str">
        <f t="shared" si="10"/>
        <v xml:space="preserve"> SV(t)cum</v>
      </c>
    </row>
    <row r="14" spans="1:13" x14ac:dyDescent="0.2">
      <c r="A14" s="42"/>
      <c r="B14" s="42"/>
      <c r="C14" s="33" t="str">
        <f t="shared" si="3"/>
        <v>Pc=&gt;Sc</v>
      </c>
      <c r="D14" s="34" t="str">
        <f t="shared" ca="1" si="4"/>
        <v xml:space="preserve">    NUM</v>
      </c>
      <c r="E14" s="34" t="str">
        <f t="shared" ca="1" si="5"/>
        <v xml:space="preserve">     DENOM</v>
      </c>
      <c r="F14" s="35" t="str">
        <f t="shared" si="6"/>
        <v xml:space="preserve"> InterpVal</v>
      </c>
      <c r="G14" s="41" t="str">
        <f t="shared" si="0"/>
        <v xml:space="preserve">  EScum</v>
      </c>
      <c r="H14" s="41" t="str">
        <f t="shared" si="8"/>
        <v xml:space="preserve">   ESmo</v>
      </c>
      <c r="I14" s="37" t="str">
        <f t="shared" si="1"/>
        <v xml:space="preserve">  SPI(t)mo</v>
      </c>
      <c r="J14" s="37" t="str">
        <f t="shared" si="2"/>
        <v xml:space="preserve">  SPI(t)cum</v>
      </c>
      <c r="K14" s="39" t="str">
        <f t="shared" si="7"/>
        <v>AT</v>
      </c>
      <c r="L14" s="37" t="str">
        <f t="shared" si="9"/>
        <v xml:space="preserve">  SV(t)mo</v>
      </c>
      <c r="M14" s="61" t="str">
        <f t="shared" si="10"/>
        <v xml:space="preserve"> SV(t)cum</v>
      </c>
    </row>
    <row r="15" spans="1:13" x14ac:dyDescent="0.2">
      <c r="A15" s="42"/>
      <c r="B15" s="42"/>
      <c r="C15" s="33" t="str">
        <f t="shared" si="3"/>
        <v>Pc=&gt;Sc</v>
      </c>
      <c r="D15" s="34" t="str">
        <f t="shared" ca="1" si="4"/>
        <v xml:space="preserve">    NUM</v>
      </c>
      <c r="E15" s="34" t="str">
        <f t="shared" ca="1" si="5"/>
        <v xml:space="preserve">     DENOM</v>
      </c>
      <c r="F15" s="35" t="str">
        <f t="shared" si="6"/>
        <v xml:space="preserve"> InterpVal</v>
      </c>
      <c r="G15" s="41" t="str">
        <f t="shared" si="0"/>
        <v xml:space="preserve">  EScum</v>
      </c>
      <c r="H15" s="41" t="str">
        <f t="shared" si="8"/>
        <v xml:space="preserve">   ESmo</v>
      </c>
      <c r="I15" s="37" t="str">
        <f t="shared" si="1"/>
        <v xml:space="preserve">  SPI(t)mo</v>
      </c>
      <c r="J15" s="37" t="str">
        <f t="shared" si="2"/>
        <v xml:space="preserve">  SPI(t)cum</v>
      </c>
      <c r="K15" s="39" t="str">
        <f t="shared" si="7"/>
        <v>AT</v>
      </c>
      <c r="L15" s="37" t="str">
        <f t="shared" si="9"/>
        <v xml:space="preserve">  SV(t)mo</v>
      </c>
      <c r="M15" s="61" t="str">
        <f t="shared" si="10"/>
        <v xml:space="preserve"> SV(t)cum</v>
      </c>
    </row>
    <row r="16" spans="1:13" x14ac:dyDescent="0.2">
      <c r="A16" s="42"/>
      <c r="B16" s="42"/>
      <c r="C16" s="33" t="str">
        <f t="shared" si="3"/>
        <v>Pc=&gt;Sc</v>
      </c>
      <c r="D16" s="34" t="str">
        <f t="shared" ca="1" si="4"/>
        <v xml:space="preserve">    NUM</v>
      </c>
      <c r="E16" s="34" t="str">
        <f t="shared" ca="1" si="5"/>
        <v xml:space="preserve">     DENOM</v>
      </c>
      <c r="F16" s="35" t="str">
        <f t="shared" si="6"/>
        <v xml:space="preserve"> InterpVal</v>
      </c>
      <c r="G16" s="41" t="str">
        <f t="shared" si="0"/>
        <v xml:space="preserve">  EScum</v>
      </c>
      <c r="H16" s="41" t="str">
        <f t="shared" si="8"/>
        <v xml:space="preserve">   ESmo</v>
      </c>
      <c r="I16" s="37" t="str">
        <f t="shared" si="1"/>
        <v xml:space="preserve">  SPI(t)mo</v>
      </c>
      <c r="J16" s="37" t="str">
        <f t="shared" si="2"/>
        <v xml:space="preserve">  SPI(t)cum</v>
      </c>
      <c r="K16" s="39" t="str">
        <f t="shared" si="7"/>
        <v>AT</v>
      </c>
      <c r="L16" s="37" t="str">
        <f t="shared" si="9"/>
        <v xml:space="preserve">  SV(t)mo</v>
      </c>
      <c r="M16" s="61" t="str">
        <f t="shared" si="10"/>
        <v xml:space="preserve"> SV(t)cum</v>
      </c>
    </row>
    <row r="17" spans="1:13" x14ac:dyDescent="0.2">
      <c r="A17" s="42"/>
      <c r="B17" s="42"/>
      <c r="C17" s="33" t="str">
        <f t="shared" si="3"/>
        <v>Pc=&gt;Sc</v>
      </c>
      <c r="D17" s="34" t="str">
        <f t="shared" ca="1" si="4"/>
        <v xml:space="preserve">    NUM</v>
      </c>
      <c r="E17" s="34" t="str">
        <f t="shared" ca="1" si="5"/>
        <v xml:space="preserve">     DENOM</v>
      </c>
      <c r="F17" s="35" t="str">
        <f t="shared" si="6"/>
        <v xml:space="preserve"> InterpVal</v>
      </c>
      <c r="G17" s="41" t="str">
        <f t="shared" si="0"/>
        <v xml:space="preserve">  EScum</v>
      </c>
      <c r="H17" s="41" t="str">
        <f t="shared" si="8"/>
        <v xml:space="preserve">   ESmo</v>
      </c>
      <c r="I17" s="37" t="str">
        <f t="shared" si="1"/>
        <v xml:space="preserve">  SPI(t)mo</v>
      </c>
      <c r="J17" s="37" t="str">
        <f t="shared" si="2"/>
        <v xml:space="preserve">  SPI(t)cum</v>
      </c>
      <c r="K17" s="39" t="str">
        <f t="shared" si="7"/>
        <v>AT</v>
      </c>
      <c r="L17" s="37" t="str">
        <f t="shared" si="9"/>
        <v xml:space="preserve">  SV(t)mo</v>
      </c>
      <c r="M17" s="61" t="str">
        <f t="shared" si="10"/>
        <v xml:space="preserve"> SV(t)cum</v>
      </c>
    </row>
    <row r="18" spans="1:13" x14ac:dyDescent="0.2">
      <c r="A18" s="42"/>
      <c r="B18" s="42"/>
      <c r="C18" s="33" t="str">
        <f t="shared" si="3"/>
        <v>Pc=&gt;Sc</v>
      </c>
      <c r="D18" s="34" t="str">
        <f t="shared" ca="1" si="4"/>
        <v xml:space="preserve">    NUM</v>
      </c>
      <c r="E18" s="34" t="str">
        <f t="shared" ca="1" si="5"/>
        <v xml:space="preserve">     DENOM</v>
      </c>
      <c r="F18" s="35" t="str">
        <f t="shared" si="6"/>
        <v xml:space="preserve"> InterpVal</v>
      </c>
      <c r="G18" s="41" t="str">
        <f t="shared" si="0"/>
        <v xml:space="preserve">  EScum</v>
      </c>
      <c r="H18" s="41" t="str">
        <f t="shared" si="8"/>
        <v xml:space="preserve">   ESmo</v>
      </c>
      <c r="I18" s="37" t="str">
        <f t="shared" si="1"/>
        <v xml:space="preserve">  SPI(t)mo</v>
      </c>
      <c r="J18" s="37" t="str">
        <f t="shared" si="2"/>
        <v xml:space="preserve">  SPI(t)cum</v>
      </c>
      <c r="K18" s="39" t="str">
        <f t="shared" si="7"/>
        <v>AT</v>
      </c>
      <c r="L18" s="37" t="str">
        <f t="shared" si="9"/>
        <v xml:space="preserve">  SV(t)mo</v>
      </c>
      <c r="M18" s="61" t="str">
        <f t="shared" si="10"/>
        <v xml:space="preserve"> SV(t)cum</v>
      </c>
    </row>
    <row r="19" spans="1:13" x14ac:dyDescent="0.2">
      <c r="A19" s="42"/>
      <c r="B19" s="42"/>
      <c r="C19" s="33" t="str">
        <f t="shared" si="3"/>
        <v>Pc=&gt;Sc</v>
      </c>
      <c r="D19" s="34" t="str">
        <f t="shared" ca="1" si="4"/>
        <v xml:space="preserve">    NUM</v>
      </c>
      <c r="E19" s="34" t="str">
        <f t="shared" ca="1" si="5"/>
        <v xml:space="preserve">     DENOM</v>
      </c>
      <c r="F19" s="35" t="str">
        <f t="shared" si="6"/>
        <v xml:space="preserve"> InterpVal</v>
      </c>
      <c r="G19" s="41" t="str">
        <f t="shared" si="0"/>
        <v xml:space="preserve">  EScum</v>
      </c>
      <c r="H19" s="41" t="str">
        <f t="shared" si="8"/>
        <v xml:space="preserve">   ESmo</v>
      </c>
      <c r="I19" s="37" t="str">
        <f t="shared" si="1"/>
        <v xml:space="preserve">  SPI(t)mo</v>
      </c>
      <c r="J19" s="37" t="str">
        <f t="shared" si="2"/>
        <v xml:space="preserve">  SPI(t)cum</v>
      </c>
      <c r="K19" s="39" t="str">
        <f t="shared" si="7"/>
        <v>AT</v>
      </c>
      <c r="L19" s="37" t="str">
        <f t="shared" si="9"/>
        <v xml:space="preserve">  SV(t)mo</v>
      </c>
      <c r="M19" s="61" t="str">
        <f t="shared" si="10"/>
        <v xml:space="preserve"> SV(t)cum</v>
      </c>
    </row>
    <row r="20" spans="1:13" x14ac:dyDescent="0.2">
      <c r="A20" s="42"/>
      <c r="B20" s="42"/>
      <c r="C20" s="33" t="str">
        <f t="shared" si="3"/>
        <v>Pc=&gt;Sc</v>
      </c>
      <c r="D20" s="34" t="str">
        <f t="shared" ca="1" si="4"/>
        <v xml:space="preserve">    NUM</v>
      </c>
      <c r="E20" s="34" t="str">
        <f t="shared" ca="1" si="5"/>
        <v xml:space="preserve">     DENOM</v>
      </c>
      <c r="F20" s="35" t="str">
        <f t="shared" si="6"/>
        <v xml:space="preserve"> InterpVal</v>
      </c>
      <c r="G20" s="41" t="str">
        <f t="shared" si="0"/>
        <v xml:space="preserve">  EScum</v>
      </c>
      <c r="H20" s="41" t="str">
        <f t="shared" si="8"/>
        <v xml:space="preserve">   ESmo</v>
      </c>
      <c r="I20" s="37" t="str">
        <f t="shared" si="1"/>
        <v xml:space="preserve">  SPI(t)mo</v>
      </c>
      <c r="J20" s="37" t="str">
        <f t="shared" si="2"/>
        <v xml:space="preserve">  SPI(t)cum</v>
      </c>
      <c r="K20" s="39" t="str">
        <f t="shared" si="7"/>
        <v>AT</v>
      </c>
      <c r="L20" s="37" t="str">
        <f t="shared" si="9"/>
        <v xml:space="preserve">  SV(t)mo</v>
      </c>
      <c r="M20" s="61" t="str">
        <f t="shared" si="10"/>
        <v xml:space="preserve"> SV(t)cum</v>
      </c>
    </row>
    <row r="21" spans="1:13" x14ac:dyDescent="0.2">
      <c r="A21" s="42"/>
      <c r="B21" s="42"/>
      <c r="C21" s="33" t="str">
        <f t="shared" si="3"/>
        <v>Pc=&gt;Sc</v>
      </c>
      <c r="D21" s="34" t="str">
        <f t="shared" ca="1" si="4"/>
        <v xml:space="preserve">    NUM</v>
      </c>
      <c r="E21" s="34" t="str">
        <f t="shared" ca="1" si="5"/>
        <v xml:space="preserve">     DENOM</v>
      </c>
      <c r="F21" s="35" t="str">
        <f t="shared" si="6"/>
        <v xml:space="preserve"> InterpVal</v>
      </c>
      <c r="G21" s="41" t="str">
        <f t="shared" si="0"/>
        <v xml:space="preserve">  EScum</v>
      </c>
      <c r="H21" s="41" t="str">
        <f t="shared" si="8"/>
        <v xml:space="preserve">   ESmo</v>
      </c>
      <c r="I21" s="37" t="str">
        <f t="shared" si="1"/>
        <v xml:space="preserve">  SPI(t)mo</v>
      </c>
      <c r="J21" s="37" t="str">
        <f t="shared" si="2"/>
        <v xml:space="preserve">  SPI(t)cum</v>
      </c>
      <c r="K21" s="39" t="str">
        <f t="shared" si="7"/>
        <v>AT</v>
      </c>
      <c r="L21" s="37" t="str">
        <f t="shared" si="9"/>
        <v xml:space="preserve">  SV(t)mo</v>
      </c>
      <c r="M21" s="61" t="str">
        <f t="shared" si="10"/>
        <v xml:space="preserve"> SV(t)cum</v>
      </c>
    </row>
    <row r="22" spans="1:13" x14ac:dyDescent="0.2">
      <c r="A22" s="42"/>
      <c r="B22" s="42"/>
      <c r="C22" s="33" t="str">
        <f t="shared" si="3"/>
        <v>Pc=&gt;Sc</v>
      </c>
      <c r="D22" s="34" t="str">
        <f t="shared" ca="1" si="4"/>
        <v xml:space="preserve">    NUM</v>
      </c>
      <c r="E22" s="34" t="str">
        <f t="shared" ca="1" si="5"/>
        <v xml:space="preserve">     DENOM</v>
      </c>
      <c r="F22" s="35" t="str">
        <f t="shared" si="6"/>
        <v xml:space="preserve"> InterpVal</v>
      </c>
      <c r="G22" s="41" t="str">
        <f t="shared" si="0"/>
        <v xml:space="preserve">  EScum</v>
      </c>
      <c r="H22" s="41" t="str">
        <f t="shared" si="8"/>
        <v xml:space="preserve">   ESmo</v>
      </c>
      <c r="I22" s="37" t="str">
        <f t="shared" si="1"/>
        <v xml:space="preserve">  SPI(t)mo</v>
      </c>
      <c r="J22" s="37" t="str">
        <f t="shared" si="2"/>
        <v xml:space="preserve">  SPI(t)cum</v>
      </c>
      <c r="K22" s="39" t="str">
        <f t="shared" si="7"/>
        <v>AT</v>
      </c>
      <c r="L22" s="37" t="str">
        <f t="shared" si="9"/>
        <v xml:space="preserve">  SV(t)mo</v>
      </c>
      <c r="M22" s="61" t="str">
        <f t="shared" si="10"/>
        <v xml:space="preserve"> SV(t)cum</v>
      </c>
    </row>
    <row r="23" spans="1:13" x14ac:dyDescent="0.2">
      <c r="A23" s="42"/>
      <c r="B23" s="42"/>
      <c r="C23" s="33" t="str">
        <f t="shared" si="3"/>
        <v>Pc=&gt;Sc</v>
      </c>
      <c r="D23" s="34" t="str">
        <f t="shared" ca="1" si="4"/>
        <v xml:space="preserve">    NUM</v>
      </c>
      <c r="E23" s="34" t="str">
        <f t="shared" ca="1" si="5"/>
        <v xml:space="preserve">     DENOM</v>
      </c>
      <c r="F23" s="35" t="str">
        <f t="shared" si="6"/>
        <v xml:space="preserve"> InterpVal</v>
      </c>
      <c r="G23" s="41" t="str">
        <f t="shared" si="0"/>
        <v xml:space="preserve">  EScum</v>
      </c>
      <c r="H23" s="41" t="str">
        <f t="shared" si="8"/>
        <v xml:space="preserve">   ESmo</v>
      </c>
      <c r="I23" s="37" t="str">
        <f t="shared" si="1"/>
        <v xml:space="preserve">  SPI(t)mo</v>
      </c>
      <c r="J23" s="37" t="str">
        <f t="shared" si="2"/>
        <v xml:space="preserve">  SPI(t)cum</v>
      </c>
      <c r="K23" s="39" t="str">
        <f t="shared" si="7"/>
        <v>AT</v>
      </c>
      <c r="L23" s="37" t="str">
        <f t="shared" si="9"/>
        <v xml:space="preserve">  SV(t)mo</v>
      </c>
      <c r="M23" s="61" t="str">
        <f t="shared" si="10"/>
        <v xml:space="preserve"> SV(t)cum</v>
      </c>
    </row>
    <row r="24" spans="1:13" x14ac:dyDescent="0.2">
      <c r="A24" s="42"/>
      <c r="B24" s="42"/>
      <c r="C24" s="33" t="str">
        <f t="shared" si="3"/>
        <v>Pc=&gt;Sc</v>
      </c>
      <c r="D24" s="34" t="str">
        <f t="shared" ca="1" si="4"/>
        <v xml:space="preserve">    NUM</v>
      </c>
      <c r="E24" s="34" t="str">
        <f t="shared" ca="1" si="5"/>
        <v xml:space="preserve">     DENOM</v>
      </c>
      <c r="F24" s="35" t="str">
        <f t="shared" si="6"/>
        <v xml:space="preserve"> InterpVal</v>
      </c>
      <c r="G24" s="41" t="str">
        <f t="shared" si="0"/>
        <v xml:space="preserve">  EScum</v>
      </c>
      <c r="H24" s="41" t="str">
        <f t="shared" si="8"/>
        <v xml:space="preserve">   ESmo</v>
      </c>
      <c r="I24" s="37" t="str">
        <f t="shared" si="1"/>
        <v xml:space="preserve">  SPI(t)mo</v>
      </c>
      <c r="J24" s="37" t="str">
        <f t="shared" si="2"/>
        <v xml:space="preserve">  SPI(t)cum</v>
      </c>
      <c r="K24" s="39" t="str">
        <f t="shared" si="7"/>
        <v>AT</v>
      </c>
      <c r="L24" s="37" t="str">
        <f t="shared" si="9"/>
        <v xml:space="preserve">  SV(t)mo</v>
      </c>
      <c r="M24" s="61" t="str">
        <f t="shared" si="10"/>
        <v xml:space="preserve"> SV(t)cum</v>
      </c>
    </row>
    <row r="25" spans="1:13" x14ac:dyDescent="0.2">
      <c r="A25" s="42"/>
      <c r="B25" s="42"/>
      <c r="C25" s="33" t="str">
        <f t="shared" si="3"/>
        <v>Pc=&gt;Sc</v>
      </c>
      <c r="D25" s="34" t="str">
        <f t="shared" ca="1" si="4"/>
        <v xml:space="preserve">    NUM</v>
      </c>
      <c r="E25" s="34" t="str">
        <f t="shared" ca="1" si="5"/>
        <v xml:space="preserve">     DENOM</v>
      </c>
      <c r="F25" s="35" t="str">
        <f t="shared" si="6"/>
        <v xml:space="preserve"> InterpVal</v>
      </c>
      <c r="G25" s="41" t="str">
        <f t="shared" si="0"/>
        <v xml:space="preserve">  EScum</v>
      </c>
      <c r="H25" s="41" t="str">
        <f t="shared" si="8"/>
        <v xml:space="preserve">   ESmo</v>
      </c>
      <c r="I25" s="37" t="str">
        <f t="shared" si="1"/>
        <v xml:space="preserve">  SPI(t)mo</v>
      </c>
      <c r="J25" s="37" t="str">
        <f t="shared" si="2"/>
        <v xml:space="preserve">  SPI(t)cum</v>
      </c>
      <c r="K25" s="39" t="str">
        <f t="shared" si="7"/>
        <v>AT</v>
      </c>
      <c r="L25" s="37" t="str">
        <f t="shared" si="9"/>
        <v xml:space="preserve">  SV(t)mo</v>
      </c>
      <c r="M25" s="61" t="str">
        <f t="shared" si="10"/>
        <v xml:space="preserve"> SV(t)cum</v>
      </c>
    </row>
    <row r="26" spans="1:13" x14ac:dyDescent="0.2">
      <c r="A26" s="42"/>
      <c r="B26" s="42"/>
      <c r="C26" s="33" t="str">
        <f t="shared" si="3"/>
        <v>Pc=&gt;Sc</v>
      </c>
      <c r="D26" s="34" t="str">
        <f t="shared" ca="1" si="4"/>
        <v xml:space="preserve">    NUM</v>
      </c>
      <c r="E26" s="34" t="str">
        <f t="shared" ca="1" si="5"/>
        <v xml:space="preserve">     DENOM</v>
      </c>
      <c r="F26" s="35" t="str">
        <f t="shared" si="6"/>
        <v xml:space="preserve"> InterpVal</v>
      </c>
      <c r="G26" s="41" t="str">
        <f t="shared" si="0"/>
        <v xml:space="preserve">  EScum</v>
      </c>
      <c r="H26" s="41" t="str">
        <f t="shared" si="8"/>
        <v xml:space="preserve">   ESmo</v>
      </c>
      <c r="I26" s="37" t="str">
        <f t="shared" si="1"/>
        <v xml:space="preserve">  SPI(t)mo</v>
      </c>
      <c r="J26" s="37" t="str">
        <f t="shared" si="2"/>
        <v xml:space="preserve">  SPI(t)cum</v>
      </c>
      <c r="K26" s="39" t="str">
        <f t="shared" si="7"/>
        <v>AT</v>
      </c>
      <c r="L26" s="37" t="str">
        <f t="shared" si="9"/>
        <v xml:space="preserve">  SV(t)mo</v>
      </c>
      <c r="M26" s="61" t="str">
        <f t="shared" si="10"/>
        <v xml:space="preserve"> SV(t)cum</v>
      </c>
    </row>
    <row r="27" spans="1:13" x14ac:dyDescent="0.2">
      <c r="A27" s="42"/>
      <c r="B27" s="42"/>
      <c r="C27" s="33" t="str">
        <f t="shared" si="3"/>
        <v>Pc=&gt;Sc</v>
      </c>
      <c r="D27" s="34" t="str">
        <f t="shared" ca="1" si="4"/>
        <v xml:space="preserve">    NUM</v>
      </c>
      <c r="E27" s="34" t="str">
        <f t="shared" ca="1" si="5"/>
        <v xml:space="preserve">     DENOM</v>
      </c>
      <c r="F27" s="35" t="str">
        <f t="shared" si="6"/>
        <v xml:space="preserve"> InterpVal</v>
      </c>
      <c r="G27" s="41" t="str">
        <f t="shared" si="0"/>
        <v xml:space="preserve">  EScum</v>
      </c>
      <c r="H27" s="41" t="str">
        <f t="shared" si="8"/>
        <v xml:space="preserve">   ESmo</v>
      </c>
      <c r="I27" s="37" t="str">
        <f t="shared" si="1"/>
        <v xml:space="preserve">  SPI(t)mo</v>
      </c>
      <c r="J27" s="37" t="str">
        <f t="shared" si="2"/>
        <v xml:space="preserve">  SPI(t)cum</v>
      </c>
      <c r="K27" s="39" t="str">
        <f t="shared" si="7"/>
        <v>AT</v>
      </c>
      <c r="L27" s="37" t="str">
        <f t="shared" si="9"/>
        <v xml:space="preserve">  SV(t)mo</v>
      </c>
      <c r="M27" s="61" t="str">
        <f t="shared" si="10"/>
        <v xml:space="preserve"> SV(t)cum</v>
      </c>
    </row>
    <row r="28" spans="1:13" x14ac:dyDescent="0.2">
      <c r="A28" s="42"/>
      <c r="B28" s="42"/>
      <c r="C28" s="33" t="str">
        <f t="shared" si="3"/>
        <v>Pc=&gt;Sc</v>
      </c>
      <c r="D28" s="34" t="str">
        <f t="shared" ca="1" si="4"/>
        <v xml:space="preserve">    NUM</v>
      </c>
      <c r="E28" s="34" t="str">
        <f t="shared" ca="1" si="5"/>
        <v xml:space="preserve">     DENOM</v>
      </c>
      <c r="F28" s="35" t="str">
        <f t="shared" si="6"/>
        <v xml:space="preserve"> InterpVal</v>
      </c>
      <c r="G28" s="41" t="str">
        <f t="shared" si="0"/>
        <v xml:space="preserve">  EScum</v>
      </c>
      <c r="H28" s="41" t="str">
        <f t="shared" si="8"/>
        <v xml:space="preserve">   ESmo</v>
      </c>
      <c r="I28" s="37" t="str">
        <f t="shared" si="1"/>
        <v xml:space="preserve">  SPI(t)mo</v>
      </c>
      <c r="J28" s="37" t="str">
        <f t="shared" si="2"/>
        <v xml:space="preserve">  SPI(t)cum</v>
      </c>
      <c r="K28" s="39" t="str">
        <f t="shared" si="7"/>
        <v>AT</v>
      </c>
      <c r="L28" s="37" t="str">
        <f t="shared" si="9"/>
        <v xml:space="preserve">  SV(t)mo</v>
      </c>
      <c r="M28" s="61" t="str">
        <f t="shared" si="10"/>
        <v xml:space="preserve"> SV(t)cum</v>
      </c>
    </row>
    <row r="29" spans="1:13" x14ac:dyDescent="0.2">
      <c r="A29" s="42"/>
      <c r="B29" s="42"/>
      <c r="C29" s="33" t="str">
        <f t="shared" si="3"/>
        <v>Pc=&gt;Sc</v>
      </c>
      <c r="D29" s="34" t="str">
        <f t="shared" ca="1" si="4"/>
        <v xml:space="preserve">    NUM</v>
      </c>
      <c r="E29" s="34" t="str">
        <f t="shared" ca="1" si="5"/>
        <v xml:space="preserve">     DENOM</v>
      </c>
      <c r="F29" s="35" t="str">
        <f t="shared" si="6"/>
        <v xml:space="preserve"> InterpVal</v>
      </c>
      <c r="G29" s="41" t="str">
        <f t="shared" si="0"/>
        <v xml:space="preserve">  EScum</v>
      </c>
      <c r="H29" s="41" t="str">
        <f t="shared" si="8"/>
        <v xml:space="preserve">   ESmo</v>
      </c>
      <c r="I29" s="37" t="str">
        <f t="shared" si="1"/>
        <v xml:space="preserve">  SPI(t)mo</v>
      </c>
      <c r="J29" s="37" t="str">
        <f t="shared" si="2"/>
        <v xml:space="preserve">  SPI(t)cum</v>
      </c>
      <c r="K29" s="39" t="str">
        <f t="shared" si="7"/>
        <v>AT</v>
      </c>
      <c r="L29" s="37" t="str">
        <f t="shared" si="9"/>
        <v xml:space="preserve">  SV(t)mo</v>
      </c>
      <c r="M29" s="61" t="str">
        <f t="shared" si="10"/>
        <v xml:space="preserve"> SV(t)cum</v>
      </c>
    </row>
    <row r="30" spans="1:13" x14ac:dyDescent="0.2">
      <c r="A30" s="42"/>
      <c r="B30" s="42"/>
      <c r="C30" s="33" t="str">
        <f t="shared" si="3"/>
        <v>Pc=&gt;Sc</v>
      </c>
      <c r="D30" s="34" t="str">
        <f t="shared" ca="1" si="4"/>
        <v xml:space="preserve">    NUM</v>
      </c>
      <c r="E30" s="34" t="str">
        <f t="shared" ca="1" si="5"/>
        <v xml:space="preserve">     DENOM</v>
      </c>
      <c r="F30" s="35" t="str">
        <f t="shared" si="6"/>
        <v xml:space="preserve"> InterpVal</v>
      </c>
      <c r="G30" s="41" t="str">
        <f t="shared" si="0"/>
        <v xml:space="preserve">  EScum</v>
      </c>
      <c r="H30" s="41" t="str">
        <f t="shared" si="8"/>
        <v xml:space="preserve">   ESmo</v>
      </c>
      <c r="I30" s="37" t="str">
        <f t="shared" si="1"/>
        <v xml:space="preserve">  SPI(t)mo</v>
      </c>
      <c r="J30" s="37" t="str">
        <f t="shared" si="2"/>
        <v xml:space="preserve">  SPI(t)cum</v>
      </c>
      <c r="K30" s="39" t="str">
        <f t="shared" si="7"/>
        <v>AT</v>
      </c>
      <c r="L30" s="37" t="str">
        <f t="shared" si="9"/>
        <v xml:space="preserve">  SV(t)mo</v>
      </c>
      <c r="M30" s="61" t="str">
        <f t="shared" si="10"/>
        <v xml:space="preserve"> SV(t)cum</v>
      </c>
    </row>
    <row r="31" spans="1:13" x14ac:dyDescent="0.2">
      <c r="A31" s="42"/>
      <c r="B31" s="42"/>
      <c r="C31" s="33" t="str">
        <f t="shared" si="3"/>
        <v>Pc=&gt;Sc</v>
      </c>
      <c r="D31" s="34" t="str">
        <f t="shared" ca="1" si="4"/>
        <v xml:space="preserve">    NUM</v>
      </c>
      <c r="E31" s="34" t="str">
        <f t="shared" ca="1" si="5"/>
        <v xml:space="preserve">     DENOM</v>
      </c>
      <c r="F31" s="35" t="str">
        <f t="shared" si="6"/>
        <v xml:space="preserve"> InterpVal</v>
      </c>
      <c r="G31" s="41" t="str">
        <f t="shared" si="0"/>
        <v xml:space="preserve">  EScum</v>
      </c>
      <c r="H31" s="41" t="str">
        <f t="shared" si="8"/>
        <v xml:space="preserve">   ESmo</v>
      </c>
      <c r="I31" s="37" t="str">
        <f t="shared" si="1"/>
        <v xml:space="preserve">  SPI(t)mo</v>
      </c>
      <c r="J31" s="37" t="str">
        <f t="shared" si="2"/>
        <v xml:space="preserve">  SPI(t)cum</v>
      </c>
      <c r="K31" s="39" t="str">
        <f t="shared" si="7"/>
        <v>AT</v>
      </c>
      <c r="L31" s="37" t="str">
        <f t="shared" si="9"/>
        <v xml:space="preserve">  SV(t)mo</v>
      </c>
      <c r="M31" s="61" t="str">
        <f t="shared" si="10"/>
        <v xml:space="preserve"> SV(t)cum</v>
      </c>
    </row>
    <row r="32" spans="1:13" x14ac:dyDescent="0.2">
      <c r="A32" s="42"/>
      <c r="B32" s="42"/>
      <c r="C32" s="33" t="str">
        <f t="shared" si="3"/>
        <v>Pc=&gt;Sc</v>
      </c>
      <c r="D32" s="34" t="str">
        <f t="shared" ca="1" si="4"/>
        <v xml:space="preserve">    NUM</v>
      </c>
      <c r="E32" s="34" t="str">
        <f t="shared" ca="1" si="5"/>
        <v xml:space="preserve">     DENOM</v>
      </c>
      <c r="F32" s="35" t="str">
        <f t="shared" si="6"/>
        <v xml:space="preserve"> InterpVal</v>
      </c>
      <c r="G32" s="41" t="str">
        <f t="shared" si="0"/>
        <v xml:space="preserve">  EScum</v>
      </c>
      <c r="H32" s="41" t="str">
        <f t="shared" si="8"/>
        <v xml:space="preserve">   ESmo</v>
      </c>
      <c r="I32" s="37" t="str">
        <f t="shared" si="1"/>
        <v xml:space="preserve">  SPI(t)mo</v>
      </c>
      <c r="J32" s="37" t="str">
        <f t="shared" si="2"/>
        <v xml:space="preserve">  SPI(t)cum</v>
      </c>
      <c r="K32" s="39" t="str">
        <f t="shared" si="7"/>
        <v>AT</v>
      </c>
      <c r="L32" s="37" t="str">
        <f t="shared" si="9"/>
        <v xml:space="preserve">  SV(t)mo</v>
      </c>
      <c r="M32" s="61" t="str">
        <f t="shared" si="10"/>
        <v xml:space="preserve"> SV(t)cum</v>
      </c>
    </row>
    <row r="33" spans="1:13" x14ac:dyDescent="0.2">
      <c r="A33" s="42"/>
      <c r="B33" s="42"/>
      <c r="C33" s="33" t="str">
        <f t="shared" si="3"/>
        <v>Pc=&gt;Sc</v>
      </c>
      <c r="D33" s="34" t="str">
        <f t="shared" ca="1" si="4"/>
        <v xml:space="preserve">    NUM</v>
      </c>
      <c r="E33" s="34" t="str">
        <f t="shared" ca="1" si="5"/>
        <v xml:space="preserve">     DENOM</v>
      </c>
      <c r="F33" s="35" t="str">
        <f t="shared" si="6"/>
        <v xml:space="preserve"> InterpVal</v>
      </c>
      <c r="G33" s="41" t="str">
        <f t="shared" si="0"/>
        <v xml:space="preserve">  EScum</v>
      </c>
      <c r="H33" s="41" t="str">
        <f t="shared" si="8"/>
        <v xml:space="preserve">   ESmo</v>
      </c>
      <c r="I33" s="37" t="str">
        <f t="shared" si="1"/>
        <v xml:space="preserve">  SPI(t)mo</v>
      </c>
      <c r="J33" s="37" t="str">
        <f t="shared" si="2"/>
        <v xml:space="preserve">  SPI(t)cum</v>
      </c>
      <c r="K33" s="39" t="str">
        <f t="shared" si="7"/>
        <v>AT</v>
      </c>
      <c r="L33" s="37" t="str">
        <f t="shared" si="9"/>
        <v xml:space="preserve">  SV(t)mo</v>
      </c>
      <c r="M33" s="61" t="str">
        <f t="shared" si="10"/>
        <v xml:space="preserve"> SV(t)cum</v>
      </c>
    </row>
    <row r="34" spans="1:13" x14ac:dyDescent="0.2">
      <c r="A34" s="42"/>
      <c r="B34" s="42"/>
      <c r="C34" s="33" t="str">
        <f t="shared" si="3"/>
        <v>Pc=&gt;Sc</v>
      </c>
      <c r="D34" s="34" t="str">
        <f t="shared" ca="1" si="4"/>
        <v xml:space="preserve">    NUM</v>
      </c>
      <c r="E34" s="34" t="str">
        <f t="shared" ca="1" si="5"/>
        <v xml:space="preserve">     DENOM</v>
      </c>
      <c r="F34" s="35" t="str">
        <f t="shared" si="6"/>
        <v xml:space="preserve"> InterpVal</v>
      </c>
      <c r="G34" s="41" t="str">
        <f t="shared" si="0"/>
        <v xml:space="preserve">  EScum</v>
      </c>
      <c r="H34" s="41" t="str">
        <f t="shared" si="8"/>
        <v xml:space="preserve">   ESmo</v>
      </c>
      <c r="I34" s="37" t="str">
        <f t="shared" si="1"/>
        <v xml:space="preserve">  SPI(t)mo</v>
      </c>
      <c r="J34" s="37" t="str">
        <f t="shared" si="2"/>
        <v xml:space="preserve">  SPI(t)cum</v>
      </c>
      <c r="K34" s="39" t="str">
        <f t="shared" si="7"/>
        <v>AT</v>
      </c>
      <c r="L34" s="37" t="str">
        <f t="shared" si="9"/>
        <v xml:space="preserve">  SV(t)mo</v>
      </c>
      <c r="M34" s="61" t="str">
        <f t="shared" si="10"/>
        <v xml:space="preserve"> SV(t)cum</v>
      </c>
    </row>
    <row r="35" spans="1:13" x14ac:dyDescent="0.2">
      <c r="A35" s="42"/>
      <c r="B35" s="42"/>
      <c r="C35" s="33" t="str">
        <f t="shared" si="3"/>
        <v>Pc=&gt;Sc</v>
      </c>
      <c r="D35" s="34" t="str">
        <f t="shared" ca="1" si="4"/>
        <v xml:space="preserve">    NUM</v>
      </c>
      <c r="E35" s="34" t="str">
        <f t="shared" ca="1" si="5"/>
        <v xml:space="preserve">     DENOM</v>
      </c>
      <c r="F35" s="35" t="str">
        <f t="shared" si="6"/>
        <v xml:space="preserve"> InterpVal</v>
      </c>
      <c r="G35" s="41" t="str">
        <f t="shared" ref="G35:G52" si="11">IF(ISNUMBER(A35),IF($B$53&gt;1, "  ERROR",C35+F35),"  EScum")</f>
        <v xml:space="preserve">  EScum</v>
      </c>
      <c r="H35" s="41" t="str">
        <f t="shared" si="8"/>
        <v xml:space="preserve">   ESmo</v>
      </c>
      <c r="I35" s="37" t="str">
        <f t="shared" ref="I35:I52" si="12">IF(ISNUMBER(A35),IF($B$53&gt;1, "  ERROR",H35/1),"  SPI(t)mo")</f>
        <v xml:space="preserve">  SPI(t)mo</v>
      </c>
      <c r="J35" s="37" t="str">
        <f t="shared" ref="J35:J52" si="13">IF(ISNUMBER(A35),IF($B$53&gt;1, "   ERROR",G35/K35),"  SPI(t)cum")</f>
        <v xml:space="preserve">  SPI(t)cum</v>
      </c>
      <c r="K35" s="39" t="str">
        <f t="shared" si="7"/>
        <v>AT</v>
      </c>
      <c r="L35" s="37" t="str">
        <f t="shared" si="9"/>
        <v xml:space="preserve">  SV(t)mo</v>
      </c>
      <c r="M35" s="61" t="str">
        <f t="shared" si="10"/>
        <v xml:space="preserve"> SV(t)cum</v>
      </c>
    </row>
    <row r="36" spans="1:13" x14ac:dyDescent="0.2">
      <c r="A36" s="42"/>
      <c r="B36" s="42"/>
      <c r="C36" s="33" t="str">
        <f t="shared" si="3"/>
        <v>Pc=&gt;Sc</v>
      </c>
      <c r="D36" s="34" t="str">
        <f t="shared" ca="1" si="4"/>
        <v xml:space="preserve">    NUM</v>
      </c>
      <c r="E36" s="34" t="str">
        <f t="shared" ca="1" si="5"/>
        <v xml:space="preserve">     DENOM</v>
      </c>
      <c r="F36" s="35" t="str">
        <f t="shared" si="6"/>
        <v xml:space="preserve"> InterpVal</v>
      </c>
      <c r="G36" s="41" t="str">
        <f t="shared" si="11"/>
        <v xml:space="preserve">  EScum</v>
      </c>
      <c r="H36" s="41" t="str">
        <f t="shared" si="8"/>
        <v xml:space="preserve">   ESmo</v>
      </c>
      <c r="I36" s="37" t="str">
        <f t="shared" si="12"/>
        <v xml:space="preserve">  SPI(t)mo</v>
      </c>
      <c r="J36" s="37" t="str">
        <f t="shared" si="13"/>
        <v xml:space="preserve">  SPI(t)cum</v>
      </c>
      <c r="K36" s="39" t="str">
        <f t="shared" si="7"/>
        <v>AT</v>
      </c>
      <c r="L36" s="37" t="str">
        <f t="shared" si="9"/>
        <v xml:space="preserve">  SV(t)mo</v>
      </c>
      <c r="M36" s="61" t="str">
        <f t="shared" si="10"/>
        <v xml:space="preserve"> SV(t)cum</v>
      </c>
    </row>
    <row r="37" spans="1:13" x14ac:dyDescent="0.2">
      <c r="A37" s="42"/>
      <c r="B37" s="42"/>
      <c r="C37" s="33" t="str">
        <f t="shared" si="3"/>
        <v>Pc=&gt;Sc</v>
      </c>
      <c r="D37" s="34" t="str">
        <f t="shared" ca="1" si="4"/>
        <v xml:space="preserve">    NUM</v>
      </c>
      <c r="E37" s="34" t="str">
        <f t="shared" ca="1" si="5"/>
        <v xml:space="preserve">     DENOM</v>
      </c>
      <c r="F37" s="35" t="str">
        <f t="shared" si="6"/>
        <v xml:space="preserve"> InterpVal</v>
      </c>
      <c r="G37" s="41" t="str">
        <f t="shared" si="11"/>
        <v xml:space="preserve">  EScum</v>
      </c>
      <c r="H37" s="41" t="str">
        <f t="shared" si="8"/>
        <v xml:space="preserve">   ESmo</v>
      </c>
      <c r="I37" s="37" t="str">
        <f t="shared" si="12"/>
        <v xml:space="preserve">  SPI(t)mo</v>
      </c>
      <c r="J37" s="37" t="str">
        <f t="shared" si="13"/>
        <v xml:space="preserve">  SPI(t)cum</v>
      </c>
      <c r="K37" s="39" t="str">
        <f t="shared" si="7"/>
        <v>AT</v>
      </c>
      <c r="L37" s="37" t="str">
        <f t="shared" si="9"/>
        <v xml:space="preserve">  SV(t)mo</v>
      </c>
      <c r="M37" s="61" t="str">
        <f t="shared" si="10"/>
        <v xml:space="preserve"> SV(t)cum</v>
      </c>
    </row>
    <row r="38" spans="1:13" x14ac:dyDescent="0.2">
      <c r="A38" s="42"/>
      <c r="B38" s="42"/>
      <c r="C38" s="33" t="str">
        <f t="shared" si="3"/>
        <v>Pc=&gt;Sc</v>
      </c>
      <c r="D38" s="34" t="str">
        <f t="shared" ca="1" si="4"/>
        <v xml:space="preserve">    NUM</v>
      </c>
      <c r="E38" s="34" t="str">
        <f t="shared" ca="1" si="5"/>
        <v xml:space="preserve">     DENOM</v>
      </c>
      <c r="F38" s="35" t="str">
        <f t="shared" si="6"/>
        <v xml:space="preserve"> InterpVal</v>
      </c>
      <c r="G38" s="41" t="str">
        <f t="shared" si="11"/>
        <v xml:space="preserve">  EScum</v>
      </c>
      <c r="H38" s="41" t="str">
        <f t="shared" si="8"/>
        <v xml:space="preserve">   ESmo</v>
      </c>
      <c r="I38" s="37" t="str">
        <f t="shared" si="12"/>
        <v xml:space="preserve">  SPI(t)mo</v>
      </c>
      <c r="J38" s="37" t="str">
        <f t="shared" si="13"/>
        <v xml:space="preserve">  SPI(t)cum</v>
      </c>
      <c r="K38" s="39" t="str">
        <f t="shared" si="7"/>
        <v>AT</v>
      </c>
      <c r="L38" s="37" t="str">
        <f t="shared" si="9"/>
        <v xml:space="preserve">  SV(t)mo</v>
      </c>
      <c r="M38" s="61" t="str">
        <f t="shared" si="10"/>
        <v xml:space="preserve"> SV(t)cum</v>
      </c>
    </row>
    <row r="39" spans="1:13" x14ac:dyDescent="0.2">
      <c r="A39" s="42"/>
      <c r="B39" s="42"/>
      <c r="C39" s="33" t="str">
        <f t="shared" si="3"/>
        <v>Pc=&gt;Sc</v>
      </c>
      <c r="D39" s="34" t="str">
        <f t="shared" ca="1" si="4"/>
        <v xml:space="preserve">    NUM</v>
      </c>
      <c r="E39" s="34" t="str">
        <f t="shared" ca="1" si="5"/>
        <v xml:space="preserve">     DENOM</v>
      </c>
      <c r="F39" s="35" t="str">
        <f t="shared" si="6"/>
        <v xml:space="preserve"> InterpVal</v>
      </c>
      <c r="G39" s="41" t="str">
        <f t="shared" si="11"/>
        <v xml:space="preserve">  EScum</v>
      </c>
      <c r="H39" s="41" t="str">
        <f t="shared" si="8"/>
        <v xml:space="preserve">   ESmo</v>
      </c>
      <c r="I39" s="37" t="str">
        <f t="shared" si="12"/>
        <v xml:space="preserve">  SPI(t)mo</v>
      </c>
      <c r="J39" s="37" t="str">
        <f t="shared" si="13"/>
        <v xml:space="preserve">  SPI(t)cum</v>
      </c>
      <c r="K39" s="39" t="str">
        <f t="shared" si="7"/>
        <v>AT</v>
      </c>
      <c r="L39" s="37" t="str">
        <f t="shared" si="9"/>
        <v xml:space="preserve">  SV(t)mo</v>
      </c>
      <c r="M39" s="61" t="str">
        <f t="shared" si="10"/>
        <v xml:space="preserve"> SV(t)cum</v>
      </c>
    </row>
    <row r="40" spans="1:13" x14ac:dyDescent="0.2">
      <c r="A40" s="42"/>
      <c r="B40" s="42"/>
      <c r="C40" s="33" t="str">
        <f t="shared" si="3"/>
        <v>Pc=&gt;Sc</v>
      </c>
      <c r="D40" s="34" t="str">
        <f t="shared" ca="1" si="4"/>
        <v xml:space="preserve">    NUM</v>
      </c>
      <c r="E40" s="34" t="str">
        <f t="shared" ca="1" si="5"/>
        <v xml:space="preserve">     DENOM</v>
      </c>
      <c r="F40" s="35" t="str">
        <f t="shared" si="6"/>
        <v xml:space="preserve"> InterpVal</v>
      </c>
      <c r="G40" s="41" t="str">
        <f t="shared" si="11"/>
        <v xml:space="preserve">  EScum</v>
      </c>
      <c r="H40" s="41" t="str">
        <f t="shared" si="8"/>
        <v xml:space="preserve">   ESmo</v>
      </c>
      <c r="I40" s="37" t="str">
        <f t="shared" si="12"/>
        <v xml:space="preserve">  SPI(t)mo</v>
      </c>
      <c r="J40" s="37" t="str">
        <f t="shared" si="13"/>
        <v xml:space="preserve">  SPI(t)cum</v>
      </c>
      <c r="K40" s="39" t="str">
        <f t="shared" si="7"/>
        <v>AT</v>
      </c>
      <c r="L40" s="37" t="str">
        <f t="shared" si="9"/>
        <v xml:space="preserve">  SV(t)mo</v>
      </c>
      <c r="M40" s="61" t="str">
        <f t="shared" si="10"/>
        <v xml:space="preserve"> SV(t)cum</v>
      </c>
    </row>
    <row r="41" spans="1:13" x14ac:dyDescent="0.2">
      <c r="A41" s="42"/>
      <c r="B41" s="42"/>
      <c r="C41" s="33" t="str">
        <f t="shared" si="3"/>
        <v>Pc=&gt;Sc</v>
      </c>
      <c r="D41" s="34" t="str">
        <f t="shared" ca="1" si="4"/>
        <v xml:space="preserve">    NUM</v>
      </c>
      <c r="E41" s="34" t="str">
        <f t="shared" ca="1" si="5"/>
        <v xml:space="preserve">     DENOM</v>
      </c>
      <c r="F41" s="35" t="str">
        <f t="shared" si="6"/>
        <v xml:space="preserve"> InterpVal</v>
      </c>
      <c r="G41" s="41" t="str">
        <f t="shared" si="11"/>
        <v xml:space="preserve">  EScum</v>
      </c>
      <c r="H41" s="41" t="str">
        <f t="shared" si="8"/>
        <v xml:space="preserve">   ESmo</v>
      </c>
      <c r="I41" s="37" t="str">
        <f t="shared" si="12"/>
        <v xml:space="preserve">  SPI(t)mo</v>
      </c>
      <c r="J41" s="37" t="str">
        <f t="shared" si="13"/>
        <v xml:space="preserve">  SPI(t)cum</v>
      </c>
      <c r="K41" s="39" t="str">
        <f t="shared" si="7"/>
        <v>AT</v>
      </c>
      <c r="L41" s="37" t="str">
        <f t="shared" si="9"/>
        <v xml:space="preserve">  SV(t)mo</v>
      </c>
      <c r="M41" s="61" t="str">
        <f t="shared" si="10"/>
        <v xml:space="preserve"> SV(t)cum</v>
      </c>
    </row>
    <row r="42" spans="1:13" x14ac:dyDescent="0.2">
      <c r="A42" s="42"/>
      <c r="B42" s="42"/>
      <c r="C42" s="33" t="str">
        <f t="shared" si="3"/>
        <v>Pc=&gt;Sc</v>
      </c>
      <c r="D42" s="34" t="str">
        <f t="shared" ca="1" si="4"/>
        <v xml:space="preserve">    NUM</v>
      </c>
      <c r="E42" s="34" t="str">
        <f t="shared" ca="1" si="5"/>
        <v xml:space="preserve">     DENOM</v>
      </c>
      <c r="F42" s="35" t="str">
        <f t="shared" si="6"/>
        <v xml:space="preserve"> InterpVal</v>
      </c>
      <c r="G42" s="41" t="str">
        <f t="shared" si="11"/>
        <v xml:space="preserve">  EScum</v>
      </c>
      <c r="H42" s="41" t="str">
        <f t="shared" si="8"/>
        <v xml:space="preserve">   ESmo</v>
      </c>
      <c r="I42" s="37" t="str">
        <f t="shared" si="12"/>
        <v xml:space="preserve">  SPI(t)mo</v>
      </c>
      <c r="J42" s="37" t="str">
        <f t="shared" si="13"/>
        <v xml:space="preserve">  SPI(t)cum</v>
      </c>
      <c r="K42" s="39" t="str">
        <f t="shared" si="7"/>
        <v>AT</v>
      </c>
      <c r="L42" s="37" t="str">
        <f t="shared" si="9"/>
        <v xml:space="preserve">  SV(t)mo</v>
      </c>
      <c r="M42" s="61" t="str">
        <f t="shared" si="10"/>
        <v xml:space="preserve"> SV(t)cum</v>
      </c>
    </row>
    <row r="43" spans="1:13" x14ac:dyDescent="0.2">
      <c r="A43" s="42"/>
      <c r="B43" s="42"/>
      <c r="C43" s="33" t="str">
        <f t="shared" si="3"/>
        <v>Pc=&gt;Sc</v>
      </c>
      <c r="D43" s="34" t="str">
        <f t="shared" ca="1" si="4"/>
        <v xml:space="preserve">    NUM</v>
      </c>
      <c r="E43" s="34" t="str">
        <f t="shared" ca="1" si="5"/>
        <v xml:space="preserve">     DENOM</v>
      </c>
      <c r="F43" s="35" t="str">
        <f t="shared" si="6"/>
        <v xml:space="preserve"> InterpVal</v>
      </c>
      <c r="G43" s="41" t="str">
        <f t="shared" si="11"/>
        <v xml:space="preserve">  EScum</v>
      </c>
      <c r="H43" s="41" t="str">
        <f t="shared" si="8"/>
        <v xml:space="preserve">   ESmo</v>
      </c>
      <c r="I43" s="37" t="str">
        <f t="shared" si="12"/>
        <v xml:space="preserve">  SPI(t)mo</v>
      </c>
      <c r="J43" s="37" t="str">
        <f t="shared" si="13"/>
        <v xml:space="preserve">  SPI(t)cum</v>
      </c>
      <c r="K43" s="39" t="str">
        <f t="shared" si="7"/>
        <v>AT</v>
      </c>
      <c r="L43" s="37" t="str">
        <f t="shared" si="9"/>
        <v xml:space="preserve">  SV(t)mo</v>
      </c>
      <c r="M43" s="61" t="str">
        <f t="shared" si="10"/>
        <v xml:space="preserve"> SV(t)cum</v>
      </c>
    </row>
    <row r="44" spans="1:13" x14ac:dyDescent="0.2">
      <c r="A44" s="42"/>
      <c r="B44" s="42"/>
      <c r="C44" s="33" t="str">
        <f t="shared" si="3"/>
        <v>Pc=&gt;Sc</v>
      </c>
      <c r="D44" s="34" t="str">
        <f t="shared" ca="1" si="4"/>
        <v xml:space="preserve">    NUM</v>
      </c>
      <c r="E44" s="34" t="str">
        <f t="shared" ca="1" si="5"/>
        <v xml:space="preserve">     DENOM</v>
      </c>
      <c r="F44" s="35" t="str">
        <f t="shared" si="6"/>
        <v xml:space="preserve"> InterpVal</v>
      </c>
      <c r="G44" s="41" t="str">
        <f t="shared" si="11"/>
        <v xml:space="preserve">  EScum</v>
      </c>
      <c r="H44" s="41" t="str">
        <f t="shared" si="8"/>
        <v xml:space="preserve">   ESmo</v>
      </c>
      <c r="I44" s="37" t="str">
        <f t="shared" si="12"/>
        <v xml:space="preserve">  SPI(t)mo</v>
      </c>
      <c r="J44" s="37" t="str">
        <f t="shared" si="13"/>
        <v xml:space="preserve">  SPI(t)cum</v>
      </c>
      <c r="K44" s="39" t="str">
        <f t="shared" si="7"/>
        <v>AT</v>
      </c>
      <c r="L44" s="37" t="str">
        <f t="shared" si="9"/>
        <v xml:space="preserve">  SV(t)mo</v>
      </c>
      <c r="M44" s="61" t="str">
        <f t="shared" si="10"/>
        <v xml:space="preserve"> SV(t)cum</v>
      </c>
    </row>
    <row r="45" spans="1:13" x14ac:dyDescent="0.2">
      <c r="A45" s="42"/>
      <c r="B45" s="42"/>
      <c r="C45" s="33" t="str">
        <f t="shared" si="3"/>
        <v>Pc=&gt;Sc</v>
      </c>
      <c r="D45" s="34" t="str">
        <f t="shared" ca="1" si="4"/>
        <v xml:space="preserve">    NUM</v>
      </c>
      <c r="E45" s="34" t="str">
        <f t="shared" ca="1" si="5"/>
        <v xml:space="preserve">     DENOM</v>
      </c>
      <c r="F45" s="35" t="str">
        <f t="shared" si="6"/>
        <v xml:space="preserve"> InterpVal</v>
      </c>
      <c r="G45" s="41" t="str">
        <f t="shared" si="11"/>
        <v xml:space="preserve">  EScum</v>
      </c>
      <c r="H45" s="41" t="str">
        <f t="shared" si="8"/>
        <v xml:space="preserve">   ESmo</v>
      </c>
      <c r="I45" s="37" t="str">
        <f t="shared" si="12"/>
        <v xml:space="preserve">  SPI(t)mo</v>
      </c>
      <c r="J45" s="37" t="str">
        <f t="shared" si="13"/>
        <v xml:space="preserve">  SPI(t)cum</v>
      </c>
      <c r="K45" s="39" t="str">
        <f t="shared" si="7"/>
        <v>AT</v>
      </c>
      <c r="L45" s="37" t="str">
        <f t="shared" si="9"/>
        <v xml:space="preserve">  SV(t)mo</v>
      </c>
      <c r="M45" s="61" t="str">
        <f t="shared" si="10"/>
        <v xml:space="preserve"> SV(t)cum</v>
      </c>
    </row>
    <row r="46" spans="1:13" x14ac:dyDescent="0.2">
      <c r="A46" s="42"/>
      <c r="B46" s="42"/>
      <c r="C46" s="33" t="str">
        <f t="shared" si="3"/>
        <v>Pc=&gt;Sc</v>
      </c>
      <c r="D46" s="34" t="str">
        <f t="shared" ca="1" si="4"/>
        <v xml:space="preserve">    NUM</v>
      </c>
      <c r="E46" s="34" t="str">
        <f t="shared" ca="1" si="5"/>
        <v xml:space="preserve">     DENOM</v>
      </c>
      <c r="F46" s="35" t="str">
        <f t="shared" si="6"/>
        <v xml:space="preserve"> InterpVal</v>
      </c>
      <c r="G46" s="41" t="str">
        <f t="shared" si="11"/>
        <v xml:space="preserve">  EScum</v>
      </c>
      <c r="H46" s="41" t="str">
        <f t="shared" si="8"/>
        <v xml:space="preserve">   ESmo</v>
      </c>
      <c r="I46" s="37" t="str">
        <f t="shared" si="12"/>
        <v xml:space="preserve">  SPI(t)mo</v>
      </c>
      <c r="J46" s="37" t="str">
        <f t="shared" si="13"/>
        <v xml:space="preserve">  SPI(t)cum</v>
      </c>
      <c r="K46" s="39" t="str">
        <f t="shared" si="7"/>
        <v>AT</v>
      </c>
      <c r="L46" s="37" t="str">
        <f t="shared" si="9"/>
        <v xml:space="preserve">  SV(t)mo</v>
      </c>
      <c r="M46" s="61" t="str">
        <f t="shared" si="10"/>
        <v xml:space="preserve"> SV(t)cum</v>
      </c>
    </row>
    <row r="47" spans="1:13" x14ac:dyDescent="0.2">
      <c r="A47" s="42"/>
      <c r="B47" s="42"/>
      <c r="C47" s="33" t="str">
        <f t="shared" si="3"/>
        <v>Pc=&gt;Sc</v>
      </c>
      <c r="D47" s="34" t="str">
        <f t="shared" ca="1" si="4"/>
        <v xml:space="preserve">    NUM</v>
      </c>
      <c r="E47" s="34" t="str">
        <f t="shared" ca="1" si="5"/>
        <v xml:space="preserve">     DENOM</v>
      </c>
      <c r="F47" s="35" t="str">
        <f t="shared" si="6"/>
        <v xml:space="preserve"> InterpVal</v>
      </c>
      <c r="G47" s="41" t="str">
        <f t="shared" si="11"/>
        <v xml:space="preserve">  EScum</v>
      </c>
      <c r="H47" s="41" t="str">
        <f t="shared" si="8"/>
        <v xml:space="preserve">   ESmo</v>
      </c>
      <c r="I47" s="37" t="str">
        <f t="shared" si="12"/>
        <v xml:space="preserve">  SPI(t)mo</v>
      </c>
      <c r="J47" s="37" t="str">
        <f t="shared" si="13"/>
        <v xml:space="preserve">  SPI(t)cum</v>
      </c>
      <c r="K47" s="39" t="str">
        <f t="shared" si="7"/>
        <v>AT</v>
      </c>
      <c r="L47" s="37" t="str">
        <f t="shared" si="9"/>
        <v xml:space="preserve">  SV(t)mo</v>
      </c>
      <c r="M47" s="61" t="str">
        <f t="shared" si="10"/>
        <v xml:space="preserve"> SV(t)cum</v>
      </c>
    </row>
    <row r="48" spans="1:13" x14ac:dyDescent="0.2">
      <c r="A48" s="42"/>
      <c r="B48" s="42"/>
      <c r="C48" s="33" t="str">
        <f t="shared" si="3"/>
        <v>Pc=&gt;Sc</v>
      </c>
      <c r="D48" s="34" t="str">
        <f t="shared" ca="1" si="4"/>
        <v xml:space="preserve">    NUM</v>
      </c>
      <c r="E48" s="34" t="str">
        <f t="shared" ca="1" si="5"/>
        <v xml:space="preserve">     DENOM</v>
      </c>
      <c r="F48" s="35" t="str">
        <f t="shared" si="6"/>
        <v xml:space="preserve"> InterpVal</v>
      </c>
      <c r="G48" s="41" t="str">
        <f t="shared" si="11"/>
        <v xml:space="preserve">  EScum</v>
      </c>
      <c r="H48" s="41" t="str">
        <f t="shared" si="8"/>
        <v xml:space="preserve">   ESmo</v>
      </c>
      <c r="I48" s="37" t="str">
        <f t="shared" si="12"/>
        <v xml:space="preserve">  SPI(t)mo</v>
      </c>
      <c r="J48" s="37" t="str">
        <f t="shared" si="13"/>
        <v xml:space="preserve">  SPI(t)cum</v>
      </c>
      <c r="K48" s="39" t="str">
        <f t="shared" si="7"/>
        <v>AT</v>
      </c>
      <c r="L48" s="37" t="str">
        <f t="shared" si="9"/>
        <v xml:space="preserve">  SV(t)mo</v>
      </c>
      <c r="M48" s="61" t="str">
        <f t="shared" si="10"/>
        <v xml:space="preserve"> SV(t)cum</v>
      </c>
    </row>
    <row r="49" spans="1:13" x14ac:dyDescent="0.2">
      <c r="A49" s="42"/>
      <c r="B49" s="42"/>
      <c r="C49" s="33" t="str">
        <f t="shared" si="3"/>
        <v>Pc=&gt;Sc</v>
      </c>
      <c r="D49" s="34" t="str">
        <f t="shared" ca="1" si="4"/>
        <v xml:space="preserve">    NUM</v>
      </c>
      <c r="E49" s="34" t="str">
        <f t="shared" ca="1" si="5"/>
        <v xml:space="preserve">     DENOM</v>
      </c>
      <c r="F49" s="35" t="str">
        <f t="shared" si="6"/>
        <v xml:space="preserve"> InterpVal</v>
      </c>
      <c r="G49" s="41" t="str">
        <f t="shared" si="11"/>
        <v xml:space="preserve">  EScum</v>
      </c>
      <c r="H49" s="41" t="str">
        <f t="shared" si="8"/>
        <v xml:space="preserve">   ESmo</v>
      </c>
      <c r="I49" s="37" t="str">
        <f t="shared" si="12"/>
        <v xml:space="preserve">  SPI(t)mo</v>
      </c>
      <c r="J49" s="37" t="str">
        <f t="shared" si="13"/>
        <v xml:space="preserve">  SPI(t)cum</v>
      </c>
      <c r="K49" s="39" t="str">
        <f t="shared" si="7"/>
        <v>AT</v>
      </c>
      <c r="L49" s="37" t="str">
        <f t="shared" si="9"/>
        <v xml:space="preserve">  SV(t)mo</v>
      </c>
      <c r="M49" s="61" t="str">
        <f t="shared" si="10"/>
        <v xml:space="preserve"> SV(t)cum</v>
      </c>
    </row>
    <row r="50" spans="1:13" x14ac:dyDescent="0.2">
      <c r="A50" s="42"/>
      <c r="B50" s="42"/>
      <c r="C50" s="33" t="str">
        <f t="shared" si="3"/>
        <v>Pc=&gt;Sc</v>
      </c>
      <c r="D50" s="34" t="str">
        <f t="shared" ca="1" si="4"/>
        <v xml:space="preserve">    NUM</v>
      </c>
      <c r="E50" s="34" t="str">
        <f t="shared" ca="1" si="5"/>
        <v xml:space="preserve">     DENOM</v>
      </c>
      <c r="F50" s="35" t="str">
        <f t="shared" si="6"/>
        <v xml:space="preserve"> InterpVal</v>
      </c>
      <c r="G50" s="41" t="str">
        <f t="shared" si="11"/>
        <v xml:space="preserve">  EScum</v>
      </c>
      <c r="H50" s="41" t="str">
        <f t="shared" si="8"/>
        <v xml:space="preserve">   ESmo</v>
      </c>
      <c r="I50" s="37" t="str">
        <f t="shared" si="12"/>
        <v xml:space="preserve">  SPI(t)mo</v>
      </c>
      <c r="J50" s="37" t="str">
        <f t="shared" si="13"/>
        <v xml:space="preserve">  SPI(t)cum</v>
      </c>
      <c r="K50" s="39" t="str">
        <f t="shared" si="7"/>
        <v>AT</v>
      </c>
      <c r="L50" s="37" t="str">
        <f t="shared" si="9"/>
        <v xml:space="preserve">  SV(t)mo</v>
      </c>
      <c r="M50" s="61" t="str">
        <f t="shared" si="10"/>
        <v xml:space="preserve"> SV(t)cum</v>
      </c>
    </row>
    <row r="51" spans="1:13" x14ac:dyDescent="0.2">
      <c r="A51" s="42"/>
      <c r="B51" s="42"/>
      <c r="C51" s="33" t="str">
        <f t="shared" si="3"/>
        <v>Pc=&gt;Sc</v>
      </c>
      <c r="D51" s="34" t="str">
        <f t="shared" ca="1" si="4"/>
        <v xml:space="preserve">    NUM</v>
      </c>
      <c r="E51" s="34" t="str">
        <f t="shared" ca="1" si="5"/>
        <v xml:space="preserve">     DENOM</v>
      </c>
      <c r="F51" s="35" t="str">
        <f t="shared" si="6"/>
        <v xml:space="preserve"> InterpVal</v>
      </c>
      <c r="G51" s="41" t="str">
        <f t="shared" si="11"/>
        <v xml:space="preserve">  EScum</v>
      </c>
      <c r="H51" s="41" t="str">
        <f t="shared" si="8"/>
        <v xml:space="preserve">   ESmo</v>
      </c>
      <c r="I51" s="37" t="str">
        <f t="shared" si="12"/>
        <v xml:space="preserve">  SPI(t)mo</v>
      </c>
      <c r="J51" s="37" t="str">
        <f t="shared" si="13"/>
        <v xml:space="preserve">  SPI(t)cum</v>
      </c>
      <c r="K51" s="39" t="str">
        <f t="shared" si="7"/>
        <v>AT</v>
      </c>
      <c r="L51" s="37" t="str">
        <f t="shared" si="9"/>
        <v xml:space="preserve">  SV(t)mo</v>
      </c>
      <c r="M51" s="61" t="str">
        <f t="shared" si="10"/>
        <v xml:space="preserve"> SV(t)cum</v>
      </c>
    </row>
    <row r="52" spans="1:13" x14ac:dyDescent="0.2">
      <c r="A52" s="42"/>
      <c r="B52" s="42"/>
      <c r="C52" s="33" t="str">
        <f t="shared" si="3"/>
        <v>Pc=&gt;Sc</v>
      </c>
      <c r="D52" s="34" t="str">
        <f t="shared" ca="1" si="4"/>
        <v xml:space="preserve">    NUM</v>
      </c>
      <c r="E52" s="34" t="str">
        <f t="shared" ca="1" si="5"/>
        <v xml:space="preserve">     DENOM</v>
      </c>
      <c r="F52" s="35" t="str">
        <f t="shared" si="6"/>
        <v xml:space="preserve"> InterpVal</v>
      </c>
      <c r="G52" s="41" t="str">
        <f t="shared" si="11"/>
        <v xml:space="preserve">  EScum</v>
      </c>
      <c r="H52" s="41" t="str">
        <f t="shared" si="8"/>
        <v xml:space="preserve">   ESmo</v>
      </c>
      <c r="I52" s="37" t="str">
        <f t="shared" si="12"/>
        <v xml:space="preserve">  SPI(t)mo</v>
      </c>
      <c r="J52" s="37" t="str">
        <f t="shared" si="13"/>
        <v xml:space="preserve">  SPI(t)cum</v>
      </c>
      <c r="K52" s="39" t="str">
        <f t="shared" si="7"/>
        <v>AT</v>
      </c>
      <c r="L52" s="37" t="str">
        <f t="shared" si="9"/>
        <v xml:space="preserve">  SV(t)mo</v>
      </c>
      <c r="M52" s="61" t="str">
        <f t="shared" si="10"/>
        <v xml:space="preserve"> SV(t)cum</v>
      </c>
    </row>
    <row r="53" spans="1:13" x14ac:dyDescent="0.2">
      <c r="A53" s="74" t="s">
        <v>27</v>
      </c>
      <c r="B53" s="75">
        <f>COUNTIF($B$3:$B$52,MAX($B$3:$B$52))</f>
        <v>0</v>
      </c>
    </row>
  </sheetData>
  <phoneticPr fontId="0" type="noConversion"/>
  <conditionalFormatting sqref="G3:I52">
    <cfRule type="cellIs" dxfId="1" priority="1" stopIfTrue="1" operator="equal">
      <formula>"  ERROR"</formula>
    </cfRule>
  </conditionalFormatting>
  <conditionalFormatting sqref="J3:J52 L3:M52">
    <cfRule type="cellIs" dxfId="0" priority="2" stopIfTrue="1" operator="equal">
      <formula>"   ERROR"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3"/>
  </sheetPr>
  <dimension ref="A1:M29"/>
  <sheetViews>
    <sheetView workbookViewId="0">
      <selection activeCell="E39" sqref="E39"/>
    </sheetView>
  </sheetViews>
  <sheetFormatPr defaultRowHeight="12.75" x14ac:dyDescent="0.2"/>
  <cols>
    <col min="1" max="2" width="11.140625" customWidth="1"/>
    <col min="3" max="3" width="2.5703125" customWidth="1"/>
    <col min="8" max="8" width="2.5703125" customWidth="1"/>
  </cols>
  <sheetData>
    <row r="1" spans="1:13" ht="13.5" thickBot="1" x14ac:dyDescent="0.25">
      <c r="A1" s="43" t="s">
        <v>22</v>
      </c>
      <c r="B1" s="43" t="s">
        <v>23</v>
      </c>
      <c r="I1" s="46" t="s">
        <v>16</v>
      </c>
      <c r="J1" s="23" t="s">
        <v>17</v>
      </c>
      <c r="K1" s="23" t="s">
        <v>6</v>
      </c>
      <c r="L1" s="23" t="s">
        <v>7</v>
      </c>
      <c r="M1" s="47" t="s">
        <v>8</v>
      </c>
    </row>
    <row r="2" spans="1:13" x14ac:dyDescent="0.2">
      <c r="A2" s="44">
        <v>93</v>
      </c>
      <c r="B2" s="44">
        <v>93</v>
      </c>
      <c r="D2" s="14" t="s">
        <v>14</v>
      </c>
      <c r="E2" s="15"/>
      <c r="F2" s="15"/>
      <c r="G2" s="16"/>
      <c r="I2" s="49">
        <v>1</v>
      </c>
      <c r="J2" s="50">
        <v>1</v>
      </c>
      <c r="K2" s="38">
        <v>1</v>
      </c>
      <c r="L2" s="50">
        <v>0</v>
      </c>
      <c r="M2" s="53">
        <v>0</v>
      </c>
    </row>
    <row r="3" spans="1:13" x14ac:dyDescent="0.2">
      <c r="A3" s="45">
        <v>644</v>
      </c>
      <c r="B3" s="45">
        <v>644</v>
      </c>
      <c r="D3" s="17" t="s">
        <v>21</v>
      </c>
      <c r="E3" s="18"/>
      <c r="F3" s="18"/>
      <c r="G3" s="19"/>
      <c r="I3" s="51">
        <v>1</v>
      </c>
      <c r="J3" s="52">
        <v>1</v>
      </c>
      <c r="K3" s="39">
        <v>2</v>
      </c>
      <c r="L3" s="52">
        <v>0</v>
      </c>
      <c r="M3" s="54">
        <v>0</v>
      </c>
    </row>
    <row r="4" spans="1:13" ht="13.5" thickBot="1" x14ac:dyDescent="0.25">
      <c r="A4" s="45">
        <v>1710</v>
      </c>
      <c r="B4" s="45">
        <v>975</v>
      </c>
      <c r="D4" s="20" t="s">
        <v>15</v>
      </c>
      <c r="E4" s="21"/>
      <c r="F4" s="21"/>
      <c r="G4" s="22"/>
      <c r="I4" s="51">
        <v>2.9375</v>
      </c>
      <c r="J4" s="52">
        <v>1.6458333333333333</v>
      </c>
      <c r="K4" s="39">
        <v>3</v>
      </c>
      <c r="L4" s="52">
        <v>1.9375</v>
      </c>
      <c r="M4" s="54">
        <v>1.9375</v>
      </c>
    </row>
    <row r="5" spans="1:13" x14ac:dyDescent="0.2">
      <c r="A5" s="45">
        <v>2397</v>
      </c>
      <c r="B5" s="45">
        <v>1275</v>
      </c>
      <c r="I5" s="51">
        <v>1.1635587102983642</v>
      </c>
      <c r="J5" s="52">
        <v>1.5252646775745911</v>
      </c>
      <c r="K5" s="39">
        <v>4</v>
      </c>
      <c r="L5" s="52">
        <v>0.16355871029836422</v>
      </c>
      <c r="M5" s="54">
        <v>2.1010587102983642</v>
      </c>
    </row>
    <row r="6" spans="1:13" x14ac:dyDescent="0.2">
      <c r="A6" s="45">
        <v>3060</v>
      </c>
      <c r="B6" s="45">
        <v>1739</v>
      </c>
      <c r="I6" s="51">
        <v>0.63811357074109676</v>
      </c>
      <c r="J6" s="52">
        <v>1.3478344562078921</v>
      </c>
      <c r="K6" s="39">
        <v>5</v>
      </c>
      <c r="L6" s="52">
        <v>-0.36188642925890324</v>
      </c>
      <c r="M6" s="54">
        <v>1.739172281039461</v>
      </c>
    </row>
    <row r="7" spans="1:13" x14ac:dyDescent="0.2">
      <c r="A7" s="45">
        <v>3923</v>
      </c>
      <c r="B7" s="45">
        <v>2292</v>
      </c>
      <c r="I7" s="51">
        <v>1.3335060500507145</v>
      </c>
      <c r="J7" s="52">
        <v>1.3454463885150292</v>
      </c>
      <c r="K7" s="39">
        <v>6</v>
      </c>
      <c r="L7" s="52">
        <v>0.33350605005071454</v>
      </c>
      <c r="M7" s="54">
        <v>2.0726783310901755</v>
      </c>
    </row>
    <row r="8" spans="1:13" x14ac:dyDescent="0.2">
      <c r="A8" s="45">
        <v>4722</v>
      </c>
      <c r="B8" s="45">
        <v>3331</v>
      </c>
      <c r="I8" s="51">
        <v>1.0475402481447968</v>
      </c>
      <c r="J8" s="52">
        <v>1.3028883684621388</v>
      </c>
      <c r="K8" s="39">
        <v>7</v>
      </c>
      <c r="L8" s="52">
        <v>4.7540248144796848E-2</v>
      </c>
      <c r="M8" s="54">
        <v>2.1202185792349724</v>
      </c>
    </row>
    <row r="9" spans="1:13" x14ac:dyDescent="0.2">
      <c r="A9" s="45">
        <v>5743</v>
      </c>
      <c r="B9" s="45">
        <v>3869</v>
      </c>
      <c r="I9" s="51">
        <v>1.0858882909940348</v>
      </c>
      <c r="J9" s="52">
        <v>1.2757633587786259</v>
      </c>
      <c r="K9" s="39">
        <v>8</v>
      </c>
      <c r="L9" s="52">
        <v>8.5888290994034833E-2</v>
      </c>
      <c r="M9" s="54">
        <v>2.2061068702290072</v>
      </c>
    </row>
    <row r="10" spans="1:13" x14ac:dyDescent="0.2">
      <c r="A10" s="45">
        <v>7369</v>
      </c>
      <c r="B10" s="45">
        <v>4612</v>
      </c>
      <c r="I10" s="51">
        <v>1.3546275930478284</v>
      </c>
      <c r="J10" s="52">
        <v>1.2845260514752039</v>
      </c>
      <c r="K10" s="39">
        <v>9</v>
      </c>
      <c r="L10" s="52">
        <v>0.35462759304782843</v>
      </c>
      <c r="M10" s="54">
        <v>2.5607344632768356</v>
      </c>
    </row>
    <row r="11" spans="1:13" x14ac:dyDescent="0.2">
      <c r="A11" s="45">
        <v>9005</v>
      </c>
      <c r="B11" s="45">
        <v>5527</v>
      </c>
      <c r="I11" s="51">
        <v>1.2828595467065256</v>
      </c>
      <c r="J11" s="52">
        <v>1.2843594009983361</v>
      </c>
      <c r="K11" s="39">
        <v>10</v>
      </c>
      <c r="L11" s="52">
        <v>0.28285954670652558</v>
      </c>
      <c r="M11" s="54">
        <v>2.8435940099833612</v>
      </c>
    </row>
    <row r="12" spans="1:13" x14ac:dyDescent="0.2">
      <c r="A12" s="45">
        <v>10850</v>
      </c>
      <c r="B12" s="45">
        <v>6575</v>
      </c>
      <c r="I12" s="51">
        <v>1.1653894415532822</v>
      </c>
      <c r="J12" s="52">
        <v>1.2735439501396948</v>
      </c>
      <c r="K12" s="39">
        <v>11</v>
      </c>
      <c r="L12" s="52">
        <v>0.16538944155328217</v>
      </c>
      <c r="M12" s="54">
        <v>3.0089834515366434</v>
      </c>
    </row>
    <row r="13" spans="1:13" x14ac:dyDescent="0.2">
      <c r="A13" s="45">
        <v>12218</v>
      </c>
      <c r="B13" s="45">
        <v>7991</v>
      </c>
      <c r="I13" s="51">
        <v>0.64680851063829792</v>
      </c>
      <c r="J13" s="52">
        <v>1.2213159968479117</v>
      </c>
      <c r="K13" s="39">
        <v>12</v>
      </c>
      <c r="L13" s="52">
        <v>-0.35319148936170208</v>
      </c>
      <c r="M13" s="54">
        <v>2.6557919621749413</v>
      </c>
    </row>
    <row r="14" spans="1:13" x14ac:dyDescent="0.2">
      <c r="A14" s="45">
        <v>13921</v>
      </c>
      <c r="B14" s="45">
        <v>9193</v>
      </c>
      <c r="I14" s="51">
        <v>1.0669656360459623</v>
      </c>
      <c r="J14" s="52">
        <v>1.2094428921708387</v>
      </c>
      <c r="K14" s="39">
        <v>13</v>
      </c>
      <c r="L14" s="52">
        <v>6.6965636045962285E-2</v>
      </c>
      <c r="M14" s="54">
        <v>2.7227575982209036</v>
      </c>
    </row>
    <row r="15" spans="1:13" x14ac:dyDescent="0.2">
      <c r="A15" s="45">
        <v>15417</v>
      </c>
      <c r="B15" s="45">
        <v>10831</v>
      </c>
      <c r="I15" s="51">
        <v>0.91619456578820824</v>
      </c>
      <c r="J15" s="52">
        <v>1.1884965831435079</v>
      </c>
      <c r="K15" s="39">
        <v>14</v>
      </c>
      <c r="L15" s="52">
        <v>-8.3805434211791763E-2</v>
      </c>
      <c r="M15" s="54">
        <v>2.6389521640091118</v>
      </c>
    </row>
    <row r="16" spans="1:13" x14ac:dyDescent="0.2">
      <c r="A16" s="45">
        <v>18170</v>
      </c>
      <c r="B16" s="45">
        <v>12946</v>
      </c>
      <c r="I16" s="51">
        <v>1.5558809899198458</v>
      </c>
      <c r="J16" s="52">
        <v>1.2129888769285972</v>
      </c>
      <c r="K16" s="39">
        <v>15</v>
      </c>
      <c r="L16" s="52">
        <v>0.5558809899198458</v>
      </c>
      <c r="M16" s="54">
        <v>3.1948331539289576</v>
      </c>
    </row>
    <row r="17" spans="1:13" x14ac:dyDescent="0.2">
      <c r="A17" s="45">
        <v>20022</v>
      </c>
      <c r="B17" s="45">
        <v>14295</v>
      </c>
      <c r="I17" s="51">
        <v>1.0406165815207764</v>
      </c>
      <c r="J17" s="52">
        <v>1.2022156084656084</v>
      </c>
      <c r="K17" s="39">
        <v>16</v>
      </c>
      <c r="L17" s="52">
        <v>4.0616581520776407E-2</v>
      </c>
      <c r="M17" s="54">
        <v>3.235449735449734</v>
      </c>
    </row>
    <row r="18" spans="1:13" x14ac:dyDescent="0.2">
      <c r="A18" s="45">
        <v>21936</v>
      </c>
      <c r="B18" s="45">
        <v>16051</v>
      </c>
      <c r="I18" s="51">
        <v>1.2209018599747097</v>
      </c>
      <c r="J18" s="52">
        <v>1.2033147997308495</v>
      </c>
      <c r="K18" s="39">
        <v>17</v>
      </c>
      <c r="L18" s="52">
        <v>0.22090185997470968</v>
      </c>
      <c r="M18" s="54">
        <v>3.4563515954244437</v>
      </c>
    </row>
    <row r="19" spans="1:13" x14ac:dyDescent="0.2">
      <c r="A19" s="45">
        <v>24418</v>
      </c>
      <c r="B19" s="45">
        <v>17808</v>
      </c>
      <c r="I19" s="51">
        <v>1.319951256099646</v>
      </c>
      <c r="J19" s="52">
        <v>1.2097946028624493</v>
      </c>
      <c r="K19" s="39">
        <v>18</v>
      </c>
      <c r="L19" s="52">
        <v>0.31995125609964603</v>
      </c>
      <c r="M19" s="54">
        <v>3.7763028515240897</v>
      </c>
    </row>
    <row r="20" spans="1:13" x14ac:dyDescent="0.2">
      <c r="A20" s="45">
        <v>26186</v>
      </c>
      <c r="B20" s="45">
        <v>19666</v>
      </c>
      <c r="I20" s="51">
        <v>1.1374062646902452</v>
      </c>
      <c r="J20" s="52">
        <v>1.2059846903270703</v>
      </c>
      <c r="K20" s="39">
        <v>19</v>
      </c>
      <c r="L20" s="52">
        <v>0.13740626469024519</v>
      </c>
      <c r="M20" s="54">
        <v>3.9137091162143349</v>
      </c>
    </row>
    <row r="21" spans="1:13" x14ac:dyDescent="0.2">
      <c r="A21" s="45">
        <v>27972</v>
      </c>
      <c r="B21" s="45">
        <v>21178</v>
      </c>
      <c r="I21" s="51">
        <v>1.2671954063987307</v>
      </c>
      <c r="J21" s="52">
        <v>1.2090452261306532</v>
      </c>
      <c r="K21" s="39">
        <v>20</v>
      </c>
      <c r="L21" s="52">
        <v>0.26719540639873074</v>
      </c>
      <c r="M21" s="54">
        <v>4.1809045226130657</v>
      </c>
    </row>
    <row r="22" spans="1:13" x14ac:dyDescent="0.2">
      <c r="A22" s="45">
        <v>29397</v>
      </c>
      <c r="B22" s="45">
        <v>22839</v>
      </c>
      <c r="I22" s="51">
        <v>1.0587579246443184</v>
      </c>
      <c r="J22" s="52">
        <v>1.2018886879646373</v>
      </c>
      <c r="K22" s="39">
        <v>21</v>
      </c>
      <c r="L22" s="52">
        <v>5.8757924644318393E-2</v>
      </c>
      <c r="M22" s="54">
        <v>4.2396624472573841</v>
      </c>
    </row>
    <row r="23" spans="1:13" x14ac:dyDescent="0.2">
      <c r="A23" s="45">
        <v>30899</v>
      </c>
      <c r="B23" s="45">
        <v>24873</v>
      </c>
      <c r="I23" s="51">
        <v>1.1549534424340138</v>
      </c>
      <c r="J23" s="52">
        <v>1.1997552677132453</v>
      </c>
      <c r="K23" s="39">
        <v>22</v>
      </c>
      <c r="L23" s="52">
        <v>0.15495344243401377</v>
      </c>
      <c r="M23" s="54">
        <v>4.3946158896913978</v>
      </c>
    </row>
    <row r="24" spans="1:13" x14ac:dyDescent="0.2">
      <c r="A24" s="45"/>
      <c r="B24" s="45">
        <v>26310</v>
      </c>
      <c r="I24" s="51"/>
      <c r="J24" s="52"/>
      <c r="K24" s="48"/>
      <c r="L24" s="52"/>
      <c r="M24" s="54"/>
    </row>
    <row r="25" spans="1:13" x14ac:dyDescent="0.2">
      <c r="A25" s="45"/>
      <c r="B25" s="45">
        <v>27720</v>
      </c>
      <c r="I25" s="5"/>
      <c r="J25" s="5"/>
      <c r="K25" s="5"/>
      <c r="L25" s="5"/>
      <c r="M25" s="5"/>
    </row>
    <row r="26" spans="1:13" x14ac:dyDescent="0.2">
      <c r="A26" s="45"/>
      <c r="B26" s="45">
        <v>29113</v>
      </c>
    </row>
    <row r="27" spans="1:13" x14ac:dyDescent="0.2">
      <c r="A27" s="45"/>
      <c r="B27" s="45">
        <v>30298</v>
      </c>
    </row>
    <row r="28" spans="1:13" x14ac:dyDescent="0.2">
      <c r="A28" s="45"/>
      <c r="B28" s="45">
        <v>31821</v>
      </c>
    </row>
    <row r="29" spans="1:13" x14ac:dyDescent="0.2">
      <c r="A29" s="45"/>
      <c r="B29" s="45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EScalc</vt:lpstr>
      <vt:lpstr>Example Data</vt:lpstr>
    </vt:vector>
  </TitlesOfParts>
  <Company>OC-ALC/LAS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wlipke</dc:creator>
  <cp:lastModifiedBy>Walt</cp:lastModifiedBy>
  <dcterms:created xsi:type="dcterms:W3CDTF">2002-09-20T17:34:56Z</dcterms:created>
  <dcterms:modified xsi:type="dcterms:W3CDTF">2017-06-16T19:01:52Z</dcterms:modified>
</cp:coreProperties>
</file>